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gnac\Desktop\KERBS\ESTADÍSTICAS\"/>
    </mc:Choice>
  </mc:AlternateContent>
  <xr:revisionPtr revIDLastSave="0" documentId="13_ncr:1_{8725A3ED-ED53-4011-B0FD-4D62EA76E3EE}" xr6:coauthVersionLast="47" xr6:coauthVersionMax="47" xr10:uidLastSave="{00000000-0000-0000-0000-000000000000}"/>
  <bookViews>
    <workbookView xWindow="-103" yWindow="-103" windowWidth="16663" windowHeight="9463" tabRatio="856" activeTab="1" xr2:uid="{67EB502D-E575-435B-B3E6-C91045B57553}"/>
  </bookViews>
  <sheets>
    <sheet name="RESUMEN" sheetId="13" r:id="rId1"/>
    <sheet name="F1" sheetId="8" r:id="rId2"/>
    <sheet name="F2" sheetId="10" r:id="rId3"/>
    <sheet name="MOTOGP" sheetId="11" r:id="rId4"/>
    <sheet name="MOTO2" sheetId="15" r:id="rId5"/>
    <sheet name="MOTO3" sheetId="14" r:id="rId6"/>
    <sheet name="INDYCAR" sheetId="12" r:id="rId7"/>
    <sheet name="WEC" sheetId="31" r:id="rId8"/>
    <sheet name="LARGO PLAZO" sheetId="34" r:id="rId9"/>
    <sheet name="NOVIEMBRE" sheetId="37" r:id="rId10"/>
    <sheet name="OCTUBRE" sheetId="36" r:id="rId11"/>
    <sheet name="SEPTIEMBRE" sheetId="35" r:id="rId12"/>
    <sheet name="AGOSTO" sheetId="33" r:id="rId13"/>
    <sheet name="JULIO" sheetId="32" r:id="rId14"/>
    <sheet name="JUNIO" sheetId="30" r:id="rId15"/>
    <sheet name="MAYO" sheetId="28" r:id="rId16"/>
    <sheet name="ABRIL" sheetId="27" r:id="rId17"/>
    <sheet name="MARZO" sheetId="26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4" l="1"/>
  <c r="I11" i="34"/>
  <c r="F18" i="10"/>
  <c r="E18" i="10"/>
  <c r="D18" i="10"/>
  <c r="F28" i="8"/>
  <c r="E28" i="8"/>
  <c r="D28" i="8"/>
  <c r="E16" i="13"/>
  <c r="D16" i="13"/>
  <c r="I114" i="37"/>
  <c r="I111" i="37"/>
  <c r="I110" i="37"/>
  <c r="I102" i="37"/>
  <c r="I103" i="37"/>
  <c r="I106" i="37"/>
  <c r="I107" i="37"/>
  <c r="I108" i="37"/>
  <c r="I109" i="37"/>
  <c r="F129" i="37"/>
  <c r="F120" i="37"/>
  <c r="I93" i="37"/>
  <c r="I91" i="37"/>
  <c r="I81" i="37"/>
  <c r="I83" i="37"/>
  <c r="I86" i="37"/>
  <c r="I87" i="37"/>
  <c r="I88" i="37"/>
  <c r="I89" i="37"/>
  <c r="I90" i="37"/>
  <c r="F96" i="37"/>
  <c r="D27" i="8" s="1"/>
  <c r="I80" i="37"/>
  <c r="F71" i="37"/>
  <c r="D27" i="14" s="1"/>
  <c r="I71" i="37"/>
  <c r="E27" i="14" s="1"/>
  <c r="F61" i="37"/>
  <c r="D27" i="15" s="1"/>
  <c r="F53" i="37"/>
  <c r="D27" i="11" s="1"/>
  <c r="I52" i="37"/>
  <c r="I29" i="37"/>
  <c r="I12" i="37"/>
  <c r="I13" i="37"/>
  <c r="I15" i="37"/>
  <c r="I16" i="37"/>
  <c r="I17" i="37"/>
  <c r="F45" i="37"/>
  <c r="D26" i="14" s="1"/>
  <c r="I44" i="37"/>
  <c r="I46" i="37" s="1"/>
  <c r="F38" i="37"/>
  <c r="D26" i="15" s="1"/>
  <c r="F30" i="37"/>
  <c r="F22" i="37"/>
  <c r="D26" i="8" s="1"/>
  <c r="E15" i="13"/>
  <c r="D15" i="13"/>
  <c r="F25" i="14"/>
  <c r="E25" i="14"/>
  <c r="D25" i="14"/>
  <c r="F25" i="11"/>
  <c r="E25" i="11"/>
  <c r="D25" i="11"/>
  <c r="F25" i="8"/>
  <c r="E25" i="8"/>
  <c r="D25" i="8"/>
  <c r="I110" i="36"/>
  <c r="I129" i="36"/>
  <c r="I130" i="36"/>
  <c r="F143" i="36"/>
  <c r="F134" i="36"/>
  <c r="F122" i="36"/>
  <c r="I107" i="36"/>
  <c r="F101" i="36"/>
  <c r="D24" i="14" s="1"/>
  <c r="I99" i="36"/>
  <c r="I78" i="36"/>
  <c r="I58" i="36"/>
  <c r="I61" i="36"/>
  <c r="I64" i="36"/>
  <c r="I66" i="36"/>
  <c r="I52" i="36"/>
  <c r="I95" i="36"/>
  <c r="F89" i="36"/>
  <c r="D24" i="15" s="1"/>
  <c r="I90" i="36"/>
  <c r="F81" i="36"/>
  <c r="D24" i="11" s="1"/>
  <c r="F71" i="36"/>
  <c r="D24" i="8" s="1"/>
  <c r="I17" i="36"/>
  <c r="F30" i="36"/>
  <c r="D23" i="11" s="1"/>
  <c r="I31" i="36"/>
  <c r="I30" i="36"/>
  <c r="E23" i="11" s="1"/>
  <c r="I19" i="36"/>
  <c r="I20" i="36"/>
  <c r="I45" i="36"/>
  <c r="I46" i="36" s="1"/>
  <c r="E23" i="14" s="1"/>
  <c r="I37" i="36"/>
  <c r="I10" i="36"/>
  <c r="I11" i="36"/>
  <c r="I12" i="36"/>
  <c r="I13" i="36"/>
  <c r="I15" i="36"/>
  <c r="I18" i="36"/>
  <c r="F46" i="36"/>
  <c r="D23" i="14" s="1"/>
  <c r="F39" i="36"/>
  <c r="D23" i="15" s="1"/>
  <c r="F21" i="36"/>
  <c r="D23" i="8" s="1"/>
  <c r="E14" i="13"/>
  <c r="D14" i="13"/>
  <c r="F22" i="14"/>
  <c r="E22" i="14"/>
  <c r="D22" i="14"/>
  <c r="F22" i="15"/>
  <c r="E22" i="15"/>
  <c r="D22" i="15"/>
  <c r="F22" i="11"/>
  <c r="E22" i="11"/>
  <c r="D22" i="11"/>
  <c r="I130" i="37" l="1"/>
  <c r="I120" i="37"/>
  <c r="I129" i="37"/>
  <c r="I121" i="37"/>
  <c r="I97" i="37"/>
  <c r="I96" i="37"/>
  <c r="E27" i="8" s="1"/>
  <c r="F27" i="8" s="1"/>
  <c r="I72" i="37"/>
  <c r="I62" i="37"/>
  <c r="I54" i="37"/>
  <c r="I61" i="37"/>
  <c r="E27" i="15" s="1"/>
  <c r="F27" i="15" s="1"/>
  <c r="I53" i="37"/>
  <c r="E27" i="11" s="1"/>
  <c r="F27" i="11" s="1"/>
  <c r="D26" i="11"/>
  <c r="I45" i="37"/>
  <c r="E26" i="14" s="1"/>
  <c r="F26" i="14" s="1"/>
  <c r="I31" i="37"/>
  <c r="I30" i="37"/>
  <c r="I38" i="37"/>
  <c r="E26" i="15" s="1"/>
  <c r="F26" i="15" s="1"/>
  <c r="I39" i="37"/>
  <c r="I23" i="37"/>
  <c r="I22" i="37"/>
  <c r="I143" i="36"/>
  <c r="I144" i="36"/>
  <c r="I102" i="36"/>
  <c r="I135" i="36"/>
  <c r="I134" i="36"/>
  <c r="I123" i="36"/>
  <c r="I122" i="36"/>
  <c r="I101" i="36"/>
  <c r="E24" i="14" s="1"/>
  <c r="F24" i="14" s="1"/>
  <c r="I81" i="36"/>
  <c r="E24" i="11" s="1"/>
  <c r="F24" i="11" s="1"/>
  <c r="I82" i="36"/>
  <c r="F23" i="11"/>
  <c r="F23" i="14"/>
  <c r="I72" i="36"/>
  <c r="I89" i="36"/>
  <c r="E24" i="15" s="1"/>
  <c r="F24" i="15" s="1"/>
  <c r="I71" i="36"/>
  <c r="E24" i="8" s="1"/>
  <c r="F24" i="8" s="1"/>
  <c r="I47" i="36"/>
  <c r="I40" i="36"/>
  <c r="I39" i="36"/>
  <c r="E23" i="15" s="1"/>
  <c r="F23" i="15" s="1"/>
  <c r="I21" i="36"/>
  <c r="I22" i="36"/>
  <c r="F146" i="35"/>
  <c r="I143" i="35"/>
  <c r="I136" i="35"/>
  <c r="F137" i="35"/>
  <c r="I127" i="35"/>
  <c r="F129" i="35"/>
  <c r="I97" i="35"/>
  <c r="I99" i="35"/>
  <c r="I92" i="35"/>
  <c r="I95" i="35"/>
  <c r="I120" i="35"/>
  <c r="I114" i="35"/>
  <c r="I118" i="35"/>
  <c r="I119" i="35"/>
  <c r="F121" i="35"/>
  <c r="D17" i="10" s="1"/>
  <c r="F104" i="35"/>
  <c r="D22" i="8" s="1"/>
  <c r="I72" i="35"/>
  <c r="I70" i="35"/>
  <c r="F83" i="35"/>
  <c r="D21" i="14" s="1"/>
  <c r="I82" i="35"/>
  <c r="I81" i="35"/>
  <c r="I67" i="35"/>
  <c r="F74" i="35"/>
  <c r="D21" i="11" s="1"/>
  <c r="F19" i="11"/>
  <c r="E19" i="11"/>
  <c r="D19" i="11"/>
  <c r="I51" i="35"/>
  <c r="I55" i="35" s="1"/>
  <c r="I62" i="35"/>
  <c r="I61" i="35"/>
  <c r="E20" i="14" s="1"/>
  <c r="F61" i="35"/>
  <c r="D20" i="14" s="1"/>
  <c r="I41" i="35"/>
  <c r="I28" i="35"/>
  <c r="I14" i="35"/>
  <c r="I15" i="35"/>
  <c r="I16" i="35"/>
  <c r="I17" i="35"/>
  <c r="I20" i="35"/>
  <c r="I21" i="35"/>
  <c r="I11" i="35"/>
  <c r="F54" i="35"/>
  <c r="D20" i="15" s="1"/>
  <c r="F44" i="35"/>
  <c r="D20" i="11" s="1"/>
  <c r="F33" i="35"/>
  <c r="D16" i="10" s="1"/>
  <c r="F22" i="35"/>
  <c r="E13" i="13"/>
  <c r="D13" i="13"/>
  <c r="F21" i="12"/>
  <c r="E21" i="12"/>
  <c r="D21" i="12"/>
  <c r="F20" i="8"/>
  <c r="E20" i="8"/>
  <c r="D20" i="8"/>
  <c r="F39" i="34"/>
  <c r="D22" i="12" s="1"/>
  <c r="I38" i="34"/>
  <c r="F32" i="34"/>
  <c r="I33" i="34"/>
  <c r="F24" i="34"/>
  <c r="D18" i="13" s="1"/>
  <c r="I25" i="34"/>
  <c r="I165" i="28"/>
  <c r="I125" i="28"/>
  <c r="I112" i="27"/>
  <c r="F172" i="26"/>
  <c r="F163" i="26"/>
  <c r="F67" i="26"/>
  <c r="F58" i="26"/>
  <c r="F39" i="26"/>
  <c r="F31" i="26"/>
  <c r="F23" i="26"/>
  <c r="F90" i="33"/>
  <c r="F82" i="33"/>
  <c r="I69" i="33"/>
  <c r="I68" i="33"/>
  <c r="I67" i="33"/>
  <c r="F61" i="33"/>
  <c r="D19" i="14" s="1"/>
  <c r="I59" i="33"/>
  <c r="F53" i="33"/>
  <c r="I51" i="33"/>
  <c r="I50" i="33"/>
  <c r="F43" i="33"/>
  <c r="D19" i="12" s="1"/>
  <c r="F36" i="33"/>
  <c r="D15" i="10" s="1"/>
  <c r="I34" i="33"/>
  <c r="I23" i="33"/>
  <c r="I12" i="33"/>
  <c r="F24" i="33"/>
  <c r="I18" i="33"/>
  <c r="I17" i="33"/>
  <c r="I42" i="33"/>
  <c r="F14" i="10"/>
  <c r="E14" i="10"/>
  <c r="D14" i="10"/>
  <c r="F18" i="8"/>
  <c r="E18" i="8"/>
  <c r="D18" i="8"/>
  <c r="I149" i="32"/>
  <c r="I148" i="32"/>
  <c r="F150" i="32"/>
  <c r="D12" i="13" s="1"/>
  <c r="I136" i="32"/>
  <c r="I140" i="32"/>
  <c r="I121" i="32"/>
  <c r="I122" i="32"/>
  <c r="I124" i="32"/>
  <c r="I125" i="32"/>
  <c r="I128" i="32"/>
  <c r="I118" i="32"/>
  <c r="F142" i="32"/>
  <c r="F129" i="32"/>
  <c r="I120" i="32"/>
  <c r="I110" i="32"/>
  <c r="I109" i="32"/>
  <c r="F103" i="32"/>
  <c r="D17" i="14" s="1"/>
  <c r="F94" i="32"/>
  <c r="D17" i="15" s="1"/>
  <c r="I93" i="32"/>
  <c r="I92" i="32"/>
  <c r="F111" i="32"/>
  <c r="D17" i="12" s="1"/>
  <c r="I100" i="32"/>
  <c r="I103" i="32" s="1"/>
  <c r="E17" i="14" s="1"/>
  <c r="F17" i="14" s="1"/>
  <c r="F84" i="32"/>
  <c r="D17" i="11" s="1"/>
  <c r="I76" i="32"/>
  <c r="E16" i="12" s="1"/>
  <c r="F76" i="32"/>
  <c r="D16" i="12" s="1"/>
  <c r="I77" i="32"/>
  <c r="F53" i="32"/>
  <c r="D16" i="11" s="1"/>
  <c r="I51" i="32"/>
  <c r="I67" i="32"/>
  <c r="I59" i="32"/>
  <c r="I62" i="32" s="1"/>
  <c r="I47" i="32"/>
  <c r="I44" i="32"/>
  <c r="F68" i="32"/>
  <c r="D16" i="14" s="1"/>
  <c r="F61" i="32"/>
  <c r="D16" i="15" s="1"/>
  <c r="I42" i="32"/>
  <c r="I26" i="32"/>
  <c r="I14" i="32"/>
  <c r="I18" i="32"/>
  <c r="I10" i="32"/>
  <c r="F35" i="32"/>
  <c r="D15" i="12" s="1"/>
  <c r="I34" i="32"/>
  <c r="I36" i="32" s="1"/>
  <c r="F28" i="32"/>
  <c r="D13" i="10" s="1"/>
  <c r="I25" i="32"/>
  <c r="F19" i="32"/>
  <c r="I12" i="32"/>
  <c r="I11" i="32"/>
  <c r="E11" i="13"/>
  <c r="D11" i="13"/>
  <c r="F15" i="15"/>
  <c r="E15" i="15"/>
  <c r="D15" i="15"/>
  <c r="F15" i="11"/>
  <c r="E15" i="11"/>
  <c r="D15" i="11"/>
  <c r="F12" i="10"/>
  <c r="E12" i="10"/>
  <c r="D12" i="10"/>
  <c r="F16" i="8"/>
  <c r="E16" i="8"/>
  <c r="D16" i="8"/>
  <c r="I198" i="30"/>
  <c r="F200" i="30"/>
  <c r="I199" i="30"/>
  <c r="F191" i="30"/>
  <c r="I192" i="30"/>
  <c r="I182" i="30"/>
  <c r="F181" i="30"/>
  <c r="F168" i="30"/>
  <c r="I158" i="30"/>
  <c r="I159" i="30"/>
  <c r="I164" i="30"/>
  <c r="I165" i="30"/>
  <c r="I166" i="30"/>
  <c r="F119" i="30"/>
  <c r="D14" i="11" s="1"/>
  <c r="F129" i="30"/>
  <c r="D14" i="15" s="1"/>
  <c r="I138" i="30"/>
  <c r="I127" i="30"/>
  <c r="I129" i="30" s="1"/>
  <c r="E14" i="15" s="1"/>
  <c r="F149" i="30"/>
  <c r="D14" i="12" s="1"/>
  <c r="I145" i="30"/>
  <c r="F139" i="30"/>
  <c r="D14" i="14" s="1"/>
  <c r="I136" i="30"/>
  <c r="I114" i="30"/>
  <c r="I119" i="30" s="1"/>
  <c r="E14" i="11" s="1"/>
  <c r="F107" i="30"/>
  <c r="D6" i="31" s="1"/>
  <c r="D5" i="31" s="1"/>
  <c r="I108" i="30"/>
  <c r="I90" i="30"/>
  <c r="I92" i="30"/>
  <c r="I86" i="30"/>
  <c r="F98" i="30"/>
  <c r="D15" i="8" s="1"/>
  <c r="I61" i="30"/>
  <c r="I59" i="30"/>
  <c r="F80" i="30"/>
  <c r="D13" i="14" s="1"/>
  <c r="I77" i="30"/>
  <c r="I80" i="30" s="1"/>
  <c r="E13" i="14" s="1"/>
  <c r="I71" i="30"/>
  <c r="I70" i="30"/>
  <c r="E13" i="15" s="1"/>
  <c r="F70" i="30"/>
  <c r="D13" i="15" s="1"/>
  <c r="F62" i="30"/>
  <c r="D13" i="11" s="1"/>
  <c r="I60" i="30"/>
  <c r="I49" i="30"/>
  <c r="I35" i="30"/>
  <c r="I39" i="30"/>
  <c r="I17" i="30"/>
  <c r="I18" i="30"/>
  <c r="I19" i="30"/>
  <c r="I20" i="30"/>
  <c r="I21" i="30"/>
  <c r="I11" i="30"/>
  <c r="I12" i="30"/>
  <c r="F41" i="30"/>
  <c r="D11" i="10" s="1"/>
  <c r="F52" i="30"/>
  <c r="D12" i="12" s="1"/>
  <c r="F29" i="30"/>
  <c r="E10" i="13"/>
  <c r="D10" i="13"/>
  <c r="F11" i="12"/>
  <c r="E11" i="12"/>
  <c r="D11" i="12"/>
  <c r="F12" i="11"/>
  <c r="E12" i="11"/>
  <c r="D12" i="11"/>
  <c r="F12" i="15"/>
  <c r="E12" i="15"/>
  <c r="D12" i="15"/>
  <c r="F12" i="14"/>
  <c r="E12" i="14"/>
  <c r="D12" i="14"/>
  <c r="F10" i="10"/>
  <c r="E10" i="10"/>
  <c r="D10" i="10"/>
  <c r="F13" i="8"/>
  <c r="E13" i="8"/>
  <c r="D13" i="8"/>
  <c r="I162" i="28"/>
  <c r="I190" i="28"/>
  <c r="I159" i="28"/>
  <c r="I161" i="28"/>
  <c r="I197" i="28"/>
  <c r="I203" i="28"/>
  <c r="F209" i="28"/>
  <c r="F191" i="28"/>
  <c r="F184" i="28"/>
  <c r="I183" i="28"/>
  <c r="F175" i="28"/>
  <c r="I132" i="28"/>
  <c r="I133" i="28"/>
  <c r="I135" i="28"/>
  <c r="I137" i="28"/>
  <c r="I144" i="28"/>
  <c r="I131" i="28"/>
  <c r="F164" i="28"/>
  <c r="F149" i="28"/>
  <c r="I122" i="28"/>
  <c r="I115" i="28"/>
  <c r="F109" i="28"/>
  <c r="D12" i="8" s="1"/>
  <c r="I89" i="28"/>
  <c r="I94" i="28"/>
  <c r="I95" i="28"/>
  <c r="I103" i="28"/>
  <c r="I107" i="28"/>
  <c r="I90" i="28"/>
  <c r="F124" i="28"/>
  <c r="D9" i="10" s="1"/>
  <c r="I91" i="28"/>
  <c r="F82" i="28"/>
  <c r="D10" i="12" s="1"/>
  <c r="I81" i="28"/>
  <c r="I83" i="28" s="1"/>
  <c r="F65" i="28"/>
  <c r="D11" i="15" s="1"/>
  <c r="F75" i="28"/>
  <c r="D11" i="14" s="1"/>
  <c r="I63" i="28"/>
  <c r="I51" i="28"/>
  <c r="I73" i="28"/>
  <c r="I72" i="28"/>
  <c r="I61" i="28"/>
  <c r="F55" i="28"/>
  <c r="D11" i="11" s="1"/>
  <c r="I42" i="28"/>
  <c r="I32" i="28"/>
  <c r="I33" i="28"/>
  <c r="I28" i="28"/>
  <c r="I13" i="28"/>
  <c r="I22" i="28"/>
  <c r="F43" i="28"/>
  <c r="I41" i="28"/>
  <c r="F35" i="28"/>
  <c r="E9" i="13"/>
  <c r="D9" i="13"/>
  <c r="F10" i="14"/>
  <c r="E10" i="14"/>
  <c r="D10" i="14"/>
  <c r="F10" i="15"/>
  <c r="E10" i="15"/>
  <c r="D10" i="15"/>
  <c r="F10" i="11"/>
  <c r="E10" i="11"/>
  <c r="D10" i="11"/>
  <c r="F133" i="27"/>
  <c r="F125" i="27"/>
  <c r="I121" i="27"/>
  <c r="I131" i="27"/>
  <c r="I141" i="27"/>
  <c r="I117" i="27"/>
  <c r="I124" i="27"/>
  <c r="I118" i="27"/>
  <c r="F142" i="27"/>
  <c r="I140" i="27"/>
  <c r="F111" i="27"/>
  <c r="D8" i="10" s="1"/>
  <c r="I110" i="27"/>
  <c r="I111" i="27" s="1"/>
  <c r="E8" i="10" s="1"/>
  <c r="I99" i="27"/>
  <c r="I100" i="27"/>
  <c r="I97" i="27"/>
  <c r="I98" i="27"/>
  <c r="I86" i="27"/>
  <c r="I88" i="27"/>
  <c r="I91" i="27"/>
  <c r="I92" i="27"/>
  <c r="I93" i="27"/>
  <c r="I102" i="27"/>
  <c r="F103" i="27"/>
  <c r="D10" i="8" s="1"/>
  <c r="I67" i="27"/>
  <c r="F80" i="27"/>
  <c r="D8" i="12" s="1"/>
  <c r="I79" i="27"/>
  <c r="I76" i="27"/>
  <c r="I66" i="27"/>
  <c r="F70" i="27"/>
  <c r="D9" i="11" s="1"/>
  <c r="I62" i="27"/>
  <c r="I61" i="27"/>
  <c r="F55" i="27"/>
  <c r="D7" i="10" s="1"/>
  <c r="I55" i="27"/>
  <c r="E7" i="10" s="1"/>
  <c r="I45" i="27"/>
  <c r="I46" i="27"/>
  <c r="F48" i="27"/>
  <c r="D9" i="8" s="1"/>
  <c r="I28" i="27"/>
  <c r="I14" i="27"/>
  <c r="I10" i="27"/>
  <c r="I11" i="27"/>
  <c r="F29" i="27"/>
  <c r="E8" i="13"/>
  <c r="F154" i="26"/>
  <c r="F137" i="26"/>
  <c r="F102" i="26"/>
  <c r="F91" i="26"/>
  <c r="F50" i="26"/>
  <c r="F15" i="26"/>
  <c r="F8" i="14"/>
  <c r="D8" i="14"/>
  <c r="E8" i="14"/>
  <c r="F8" i="15"/>
  <c r="E8" i="15"/>
  <c r="D8" i="15"/>
  <c r="F8" i="11"/>
  <c r="E8" i="11"/>
  <c r="D8" i="11"/>
  <c r="I150" i="26"/>
  <c r="I151" i="26"/>
  <c r="I147" i="26"/>
  <c r="I172" i="26"/>
  <c r="I163" i="26"/>
  <c r="I144" i="26"/>
  <c r="I143" i="26"/>
  <c r="D7" i="8"/>
  <c r="I135" i="26"/>
  <c r="I130" i="26"/>
  <c r="I124" i="26"/>
  <c r="I136" i="26"/>
  <c r="I118" i="26"/>
  <c r="I112" i="26"/>
  <c r="I113" i="26"/>
  <c r="I117" i="26"/>
  <c r="I119" i="26"/>
  <c r="I121" i="26"/>
  <c r="D7" i="12"/>
  <c r="I101" i="26"/>
  <c r="I98" i="26"/>
  <c r="I99" i="26"/>
  <c r="I100" i="26"/>
  <c r="I97" i="26"/>
  <c r="D6" i="8"/>
  <c r="I80" i="26"/>
  <c r="D6" i="12"/>
  <c r="D7" i="14"/>
  <c r="D7" i="15"/>
  <c r="D7" i="11"/>
  <c r="I66" i="26"/>
  <c r="I46" i="26"/>
  <c r="I47" i="26"/>
  <c r="I49" i="26"/>
  <c r="I45" i="26"/>
  <c r="I65" i="26"/>
  <c r="I57" i="26"/>
  <c r="I56" i="26"/>
  <c r="D6" i="14"/>
  <c r="D6" i="15"/>
  <c r="D6" i="11"/>
  <c r="I37" i="26"/>
  <c r="I38" i="26"/>
  <c r="I30" i="26"/>
  <c r="I32" i="26" s="1"/>
  <c r="I12" i="26"/>
  <c r="I10" i="26"/>
  <c r="I21" i="26"/>
  <c r="I22" i="26"/>
  <c r="I76" i="26"/>
  <c r="I77" i="26"/>
  <c r="I83" i="26"/>
  <c r="I84" i="26"/>
  <c r="I85" i="26"/>
  <c r="I86" i="26"/>
  <c r="F16" i="13" l="1"/>
  <c r="E26" i="8"/>
  <c r="F26" i="8" s="1"/>
  <c r="D30" i="8"/>
  <c r="D28" i="14"/>
  <c r="D5" i="14" s="1"/>
  <c r="D5" i="13"/>
  <c r="E26" i="11"/>
  <c r="F26" i="11" s="1"/>
  <c r="F15" i="13"/>
  <c r="E23" i="8"/>
  <c r="F23" i="8" s="1"/>
  <c r="D21" i="8"/>
  <c r="I146" i="35"/>
  <c r="I147" i="35"/>
  <c r="I137" i="35"/>
  <c r="I138" i="35"/>
  <c r="I129" i="35"/>
  <c r="I130" i="35"/>
  <c r="I122" i="35"/>
  <c r="I121" i="35"/>
  <c r="I105" i="35"/>
  <c r="I104" i="35"/>
  <c r="E22" i="8" s="1"/>
  <c r="F22" i="8" s="1"/>
  <c r="I83" i="35"/>
  <c r="E21" i="14" s="1"/>
  <c r="F21" i="14" s="1"/>
  <c r="I84" i="35"/>
  <c r="I74" i="35"/>
  <c r="E21" i="11" s="1"/>
  <c r="F21" i="11" s="1"/>
  <c r="F20" i="14"/>
  <c r="I75" i="35"/>
  <c r="I34" i="35"/>
  <c r="I45" i="35"/>
  <c r="I23" i="35"/>
  <c r="I33" i="35"/>
  <c r="E16" i="10" s="1"/>
  <c r="F16" i="10" s="1"/>
  <c r="I44" i="35"/>
  <c r="E20" i="11" s="1"/>
  <c r="F20" i="11" s="1"/>
  <c r="I22" i="35"/>
  <c r="I54" i="35"/>
  <c r="E20" i="15" s="1"/>
  <c r="F20" i="15" s="1"/>
  <c r="I91" i="33"/>
  <c r="D5" i="12"/>
  <c r="D19" i="8"/>
  <c r="I40" i="34"/>
  <c r="I39" i="34"/>
  <c r="E22" i="12" s="1"/>
  <c r="F22" i="12" s="1"/>
  <c r="I24" i="34"/>
  <c r="I32" i="34"/>
  <c r="F27" i="14" s="1"/>
  <c r="D8" i="13"/>
  <c r="I83" i="33"/>
  <c r="I90" i="33"/>
  <c r="I82" i="33"/>
  <c r="I62" i="33"/>
  <c r="I54" i="33"/>
  <c r="I53" i="33"/>
  <c r="I61" i="33"/>
  <c r="E19" i="14" s="1"/>
  <c r="F19" i="14" s="1"/>
  <c r="I43" i="33"/>
  <c r="E19" i="12" s="1"/>
  <c r="I44" i="33"/>
  <c r="I37" i="33"/>
  <c r="I36" i="33"/>
  <c r="E15" i="10" s="1"/>
  <c r="F15" i="10" s="1"/>
  <c r="I25" i="33"/>
  <c r="I24" i="33"/>
  <c r="D18" i="12"/>
  <c r="I94" i="32"/>
  <c r="E17" i="15" s="1"/>
  <c r="F17" i="15" s="1"/>
  <c r="I104" i="32"/>
  <c r="I95" i="32"/>
  <c r="I151" i="32"/>
  <c r="I150" i="32"/>
  <c r="I143" i="32"/>
  <c r="I142" i="32"/>
  <c r="I130" i="32"/>
  <c r="I129" i="32"/>
  <c r="I111" i="32"/>
  <c r="E17" i="12" s="1"/>
  <c r="F17" i="12" s="1"/>
  <c r="I112" i="32"/>
  <c r="I85" i="32"/>
  <c r="F16" i="12"/>
  <c r="I53" i="32"/>
  <c r="E16" i="11" s="1"/>
  <c r="F16" i="11" s="1"/>
  <c r="I84" i="32"/>
  <c r="E17" i="11" s="1"/>
  <c r="F17" i="11" s="1"/>
  <c r="I54" i="32"/>
  <c r="I69" i="32"/>
  <c r="D17" i="8"/>
  <c r="I61" i="32"/>
  <c r="E16" i="15" s="1"/>
  <c r="F16" i="15" s="1"/>
  <c r="I68" i="32"/>
  <c r="E16" i="14" s="1"/>
  <c r="F16" i="14" s="1"/>
  <c r="I29" i="32"/>
  <c r="I35" i="32"/>
  <c r="E15" i="12" s="1"/>
  <c r="F15" i="12" s="1"/>
  <c r="I28" i="32"/>
  <c r="E13" i="10" s="1"/>
  <c r="F13" i="10" s="1"/>
  <c r="I20" i="32"/>
  <c r="I19" i="32"/>
  <c r="F14" i="15"/>
  <c r="I201" i="30"/>
  <c r="I200" i="30"/>
  <c r="I191" i="30"/>
  <c r="F14" i="11"/>
  <c r="I181" i="30"/>
  <c r="I169" i="30"/>
  <c r="I168" i="30"/>
  <c r="I120" i="30"/>
  <c r="I63" i="30"/>
  <c r="I140" i="30"/>
  <c r="I130" i="30"/>
  <c r="K12" i="13"/>
  <c r="I150" i="30"/>
  <c r="I139" i="30"/>
  <c r="E14" i="14" s="1"/>
  <c r="F14" i="14" s="1"/>
  <c r="I149" i="30"/>
  <c r="E14" i="12" s="1"/>
  <c r="F14" i="12" s="1"/>
  <c r="I107" i="30"/>
  <c r="E6" i="31" s="1"/>
  <c r="L12" i="13" s="1"/>
  <c r="F13" i="14"/>
  <c r="F13" i="15"/>
  <c r="I99" i="30"/>
  <c r="I98" i="30"/>
  <c r="E15" i="8" s="1"/>
  <c r="F15" i="8" s="1"/>
  <c r="D14" i="8"/>
  <c r="I81" i="30"/>
  <c r="I62" i="30"/>
  <c r="E13" i="11" s="1"/>
  <c r="F13" i="11" s="1"/>
  <c r="I42" i="30"/>
  <c r="I29" i="30"/>
  <c r="I53" i="30"/>
  <c r="I41" i="30"/>
  <c r="E11" i="10" s="1"/>
  <c r="F11" i="10" s="1"/>
  <c r="I30" i="30"/>
  <c r="I52" i="30"/>
  <c r="E12" i="12" s="1"/>
  <c r="F12" i="12" s="1"/>
  <c r="I124" i="28"/>
  <c r="E9" i="10" s="1"/>
  <c r="F9" i="10" s="1"/>
  <c r="I176" i="28"/>
  <c r="I192" i="28"/>
  <c r="I184" i="28"/>
  <c r="I185" i="28"/>
  <c r="I164" i="28"/>
  <c r="I210" i="28"/>
  <c r="I209" i="28"/>
  <c r="I175" i="28"/>
  <c r="I191" i="28"/>
  <c r="I149" i="28"/>
  <c r="I150" i="28"/>
  <c r="I75" i="28"/>
  <c r="E11" i="14" s="1"/>
  <c r="F11" i="14" s="1"/>
  <c r="I76" i="28"/>
  <c r="I110" i="28"/>
  <c r="I109" i="28"/>
  <c r="E12" i="8" s="1"/>
  <c r="F12" i="8" s="1"/>
  <c r="I66" i="28"/>
  <c r="I82" i="28"/>
  <c r="E10" i="12" s="1"/>
  <c r="F10" i="12" s="1"/>
  <c r="I65" i="28"/>
  <c r="E11" i="15" s="1"/>
  <c r="F11" i="15" s="1"/>
  <c r="I43" i="28"/>
  <c r="E9" i="12" s="1"/>
  <c r="I56" i="28"/>
  <c r="I55" i="28"/>
  <c r="E11" i="11" s="1"/>
  <c r="F11" i="11" s="1"/>
  <c r="D9" i="12"/>
  <c r="D11" i="8"/>
  <c r="I35" i="28"/>
  <c r="I44" i="28"/>
  <c r="I36" i="28"/>
  <c r="I134" i="27"/>
  <c r="I133" i="27"/>
  <c r="I143" i="27"/>
  <c r="F8" i="10"/>
  <c r="I126" i="27"/>
  <c r="I125" i="27"/>
  <c r="I142" i="27"/>
  <c r="F7" i="10"/>
  <c r="I104" i="27"/>
  <c r="I103" i="27"/>
  <c r="E10" i="8" s="1"/>
  <c r="F10" i="8" s="1"/>
  <c r="I81" i="27"/>
  <c r="I80" i="27"/>
  <c r="E8" i="12" s="1"/>
  <c r="F8" i="12" s="1"/>
  <c r="I71" i="27"/>
  <c r="I70" i="27"/>
  <c r="E9" i="11" s="1"/>
  <c r="F9" i="11" s="1"/>
  <c r="D8" i="8"/>
  <c r="I56" i="27"/>
  <c r="I49" i="27"/>
  <c r="I48" i="27"/>
  <c r="E9" i="8" s="1"/>
  <c r="F9" i="8" s="1"/>
  <c r="I30" i="27"/>
  <c r="I29" i="27"/>
  <c r="I154" i="26"/>
  <c r="I155" i="26"/>
  <c r="I173" i="26"/>
  <c r="I164" i="26"/>
  <c r="D5" i="15"/>
  <c r="I103" i="26"/>
  <c r="I137" i="26"/>
  <c r="E7" i="8" s="1"/>
  <c r="I138" i="26"/>
  <c r="I102" i="26"/>
  <c r="E7" i="12" s="1"/>
  <c r="F7" i="12" s="1"/>
  <c r="I67" i="26"/>
  <c r="E7" i="14" s="1"/>
  <c r="F7" i="14" s="1"/>
  <c r="I68" i="26"/>
  <c r="I59" i="26"/>
  <c r="I58" i="26"/>
  <c r="E7" i="15" s="1"/>
  <c r="F7" i="15" s="1"/>
  <c r="I51" i="26"/>
  <c r="I50" i="26"/>
  <c r="E7" i="11" s="1"/>
  <c r="F7" i="11" s="1"/>
  <c r="I40" i="26"/>
  <c r="I39" i="26"/>
  <c r="E6" i="12" s="1"/>
  <c r="F6" i="12" s="1"/>
  <c r="I31" i="26"/>
  <c r="E6" i="14" s="1"/>
  <c r="I24" i="26"/>
  <c r="I23" i="26"/>
  <c r="E6" i="15" s="1"/>
  <c r="I91" i="26"/>
  <c r="E6" i="8" s="1"/>
  <c r="I92" i="26"/>
  <c r="I16" i="26"/>
  <c r="I15" i="26"/>
  <c r="E6" i="11" s="1"/>
  <c r="E30" i="8" l="1"/>
  <c r="E18" i="13"/>
  <c r="E5" i="12"/>
  <c r="F30" i="8"/>
  <c r="E28" i="14"/>
  <c r="F28" i="14" s="1"/>
  <c r="F18" i="13"/>
  <c r="F14" i="13"/>
  <c r="E17" i="10"/>
  <c r="F17" i="10" s="1"/>
  <c r="E21" i="8"/>
  <c r="F21" i="8" s="1"/>
  <c r="F19" i="12"/>
  <c r="E19" i="8"/>
  <c r="F19" i="8" s="1"/>
  <c r="E12" i="13"/>
  <c r="E18" i="12"/>
  <c r="F18" i="12" s="1"/>
  <c r="F12" i="13"/>
  <c r="E17" i="8"/>
  <c r="F17" i="8" s="1"/>
  <c r="F11" i="13"/>
  <c r="M12" i="13"/>
  <c r="E5" i="31"/>
  <c r="F5" i="31" s="1"/>
  <c r="F6" i="31"/>
  <c r="E14" i="8"/>
  <c r="F14" i="8" s="1"/>
  <c r="F9" i="12"/>
  <c r="F10" i="13"/>
  <c r="E11" i="8"/>
  <c r="F11" i="8" s="1"/>
  <c r="F9" i="13"/>
  <c r="E8" i="8"/>
  <c r="F8" i="8" s="1"/>
  <c r="F6" i="11"/>
  <c r="E5" i="11"/>
  <c r="F6" i="14"/>
  <c r="F6" i="15"/>
  <c r="E5" i="15"/>
  <c r="F5" i="15" s="1"/>
  <c r="D5" i="10"/>
  <c r="K7" i="13" s="1"/>
  <c r="K11" i="13"/>
  <c r="K10" i="13"/>
  <c r="E5" i="14" l="1"/>
  <c r="F5" i="14" s="1"/>
  <c r="E5" i="13"/>
  <c r="F13" i="13"/>
  <c r="K9" i="13"/>
  <c r="D5" i="11"/>
  <c r="D5" i="8"/>
  <c r="K6" i="13" s="1"/>
  <c r="F7" i="8" l="1"/>
  <c r="E5" i="10"/>
  <c r="F5" i="10" s="1"/>
  <c r="F6" i="8"/>
  <c r="F8" i="13"/>
  <c r="E5" i="8"/>
  <c r="L6" i="13" s="1"/>
  <c r="L8" i="13"/>
  <c r="K8" i="13"/>
  <c r="K5" i="13" s="1"/>
  <c r="L9" i="13"/>
  <c r="M9" i="13" s="1"/>
  <c r="F5" i="13" l="1"/>
  <c r="L11" i="13"/>
  <c r="M11" i="13" s="1"/>
  <c r="F5" i="12"/>
  <c r="M8" i="13"/>
  <c r="F5" i="11"/>
  <c r="L7" i="13"/>
  <c r="M7" i="13" s="1"/>
  <c r="L10" i="13"/>
  <c r="M10" i="13" s="1"/>
  <c r="M6" i="13"/>
  <c r="F5" i="8"/>
  <c r="L5" i="13" l="1"/>
  <c r="M5" i="13" s="1"/>
</calcChain>
</file>

<file path=xl/sharedStrings.xml><?xml version="1.0" encoding="utf-8"?>
<sst xmlns="http://schemas.openxmlformats.org/spreadsheetml/2006/main" count="3284" uniqueCount="791">
  <si>
    <t>CUOTA</t>
  </si>
  <si>
    <t>APUESTA</t>
  </si>
  <si>
    <t>EVENTO</t>
  </si>
  <si>
    <t>YIELD</t>
  </si>
  <si>
    <t>Funbet</t>
  </si>
  <si>
    <t>RES.</t>
  </si>
  <si>
    <t>STK</t>
  </si>
  <si>
    <t>UD</t>
  </si>
  <si>
    <t>SPRINT</t>
  </si>
  <si>
    <t>CARRERA</t>
  </si>
  <si>
    <t>QUALY</t>
  </si>
  <si>
    <t>BENEFICIOS</t>
  </si>
  <si>
    <t>GRAN PREMIO BARÉIN</t>
  </si>
  <si>
    <t>GRAN PREMIO ARABIA SAUDÍ</t>
  </si>
  <si>
    <t>APOSTADO</t>
  </si>
  <si>
    <t>RESUMEN STATS F1</t>
  </si>
  <si>
    <t>GRAN PREMIO AUSTRALIA</t>
  </si>
  <si>
    <t>GRAN PREMIO JAPÓN</t>
  </si>
  <si>
    <t>GRAN PREMIO CHINA</t>
  </si>
  <si>
    <t>GRAN PREMIO MIAMI</t>
  </si>
  <si>
    <t>GRAN PREMIO EMILIA ROMAGNA</t>
  </si>
  <si>
    <t>GRAN PREMIO MÓNACO</t>
  </si>
  <si>
    <t>GRAN PREMIO ESPAÑA</t>
  </si>
  <si>
    <t>GRAN PREMIO AUSTRIA</t>
  </si>
  <si>
    <t>GRAN PREMIO GRAN BRETAÑA</t>
  </si>
  <si>
    <t>GRAN PREMIO HUNGRÍA</t>
  </si>
  <si>
    <t>GRAN PREMIO BÉLGICA</t>
  </si>
  <si>
    <t>GRAN PREMIO PAÍSES BAJOS</t>
  </si>
  <si>
    <t>GRAN PREMIO ITALIA</t>
  </si>
  <si>
    <t>GRAN PREMIO AZERBAIJÁN</t>
  </si>
  <si>
    <t>GRAN PREMIO SINGAPUR</t>
  </si>
  <si>
    <t>GRAN PREMIO ESTADOS UNIDOS</t>
  </si>
  <si>
    <t>GRAN PREMIO MÉXICO</t>
  </si>
  <si>
    <t>GRAN PREMIO BRASIL</t>
  </si>
  <si>
    <t>GRAN PREMIO LAS VEGAS</t>
  </si>
  <si>
    <t>GRAN PREMIO CATAR</t>
  </si>
  <si>
    <t>GRAN PREMIO ABU DHABI</t>
  </si>
  <si>
    <t>RESUMEN STATS F2</t>
  </si>
  <si>
    <t>GRAN PREMIO PORTUGAL</t>
  </si>
  <si>
    <t>GRAN PREMIO AMÉRICAS</t>
  </si>
  <si>
    <t>GRAN PREMIO FRANCIA</t>
  </si>
  <si>
    <t>GRAN PREMIO CATALUÑA</t>
  </si>
  <si>
    <t>GRAN PREMIO ALEMANIA</t>
  </si>
  <si>
    <t>GRAN PREMIO ARAGÓN</t>
  </si>
  <si>
    <t>GRAN PREMIO SAN MARINO</t>
  </si>
  <si>
    <t>GRAN PREMIO INDONESIA</t>
  </si>
  <si>
    <t>GRAN PREMIO TAILANDIA</t>
  </si>
  <si>
    <t>GRAN PREMIO MALASIA</t>
  </si>
  <si>
    <t>RESUMEN STATS MOTOGP</t>
  </si>
  <si>
    <t>GRAN PREMIO ST. PETERSBURG</t>
  </si>
  <si>
    <t>GRAN PREMIO LONG BEACH</t>
  </si>
  <si>
    <t>GRAN PREMIO ALABAMA</t>
  </si>
  <si>
    <t>GRAN PREMIO INDIANÁPOLIS</t>
  </si>
  <si>
    <t>INDY 500</t>
  </si>
  <si>
    <t>GRAN PREMIO DETROIT</t>
  </si>
  <si>
    <t>GRAN PREMIO ROAD AMÉRICA</t>
  </si>
  <si>
    <t>GRAN PREMIO MONTEREY</t>
  </si>
  <si>
    <t>GRAN PREMIO MID-OHIO</t>
  </si>
  <si>
    <t xml:space="preserve">GRAN PREMIO IOWA </t>
  </si>
  <si>
    <t>GRAN PREMIO TORONTO</t>
  </si>
  <si>
    <t>GRAN PREMIO ILLINOIS</t>
  </si>
  <si>
    <t>GRAN PREMIO PORTLAND</t>
  </si>
  <si>
    <t>GRAN PREMIO MILWAUKEE</t>
  </si>
  <si>
    <t>GRAN PREMIO NASHVILLE</t>
  </si>
  <si>
    <t>RESUMEN STATS MENSUALES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</si>
  <si>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</si>
  <si>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</si>
  <si>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</si>
  <si>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</si>
  <si>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</si>
  <si>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</si>
  <si>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</si>
  <si>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</si>
  <si>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</si>
  <si>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</si>
  <si>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</si>
  <si>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</si>
  <si>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STATS CATEGORÍA</t>
  </si>
  <si>
    <t>FÓRMULA 1</t>
  </si>
  <si>
    <t>FÓRMULA 2</t>
  </si>
  <si>
    <t>MOTOGP</t>
  </si>
  <si>
    <t>INDYCAR</t>
  </si>
  <si>
    <t>TOTAL</t>
  </si>
  <si>
    <t>GRAN PREMIO AUSTRALIA F1</t>
  </si>
  <si>
    <t>MOTO2</t>
  </si>
  <si>
    <t>MOTO3</t>
  </si>
  <si>
    <t>RESUMEN STATS MOTO2</t>
  </si>
  <si>
    <t>RESUMEN STATS MOTO3</t>
  </si>
  <si>
    <t>✅</t>
  </si>
  <si>
    <t>❌</t>
  </si>
  <si>
    <t>GRAN PREMIO CHINA F1</t>
  </si>
  <si>
    <t>🔵</t>
  </si>
  <si>
    <t>Marc Márquez pole position</t>
  </si>
  <si>
    <t>LARGO PLAZO</t>
  </si>
  <si>
    <t>GRAN PREMIO TAILANDIA MOTOGP</t>
  </si>
  <si>
    <t>GRAN PREMIO TAILANDIA MOTO2</t>
  </si>
  <si>
    <t>GRAN PREMIO TAILANDIA MOTO3</t>
  </si>
  <si>
    <t>Diferencia 1º-2º: menos de 0.5s</t>
  </si>
  <si>
    <t>Chantra mejor que Savadori y Marini mejor que Bastianini</t>
  </si>
  <si>
    <t>McLaughlin mejor que O'Ward y Herta mejor que Power</t>
  </si>
  <si>
    <t>Sainz, Leclerc y Verstappen mejor que sus compañeros</t>
  </si>
  <si>
    <t>Norris y Leclerc top 3</t>
  </si>
  <si>
    <t>Norris hará la pole position</t>
  </si>
  <si>
    <t>Russell, Piastri y Verstappen top 6</t>
  </si>
  <si>
    <t>Antonelli mejor que Lawson</t>
  </si>
  <si>
    <t>Antonelli mejor que Tsunoda, Lawson y Gasly</t>
  </si>
  <si>
    <t>Norris líder tras la primera vuelta y al menos un Safety Car</t>
  </si>
  <si>
    <t>Bearman último piloto clasificado</t>
  </si>
  <si>
    <t>Ocon último piloto clasificado</t>
  </si>
  <si>
    <t>Hamilton no top 3, Gasly no top 6 y Stroll no top 10</t>
  </si>
  <si>
    <t>Norris y Alonso mejor que sus compañeros</t>
  </si>
  <si>
    <t>UNIDADES</t>
  </si>
  <si>
    <t>Alonso mejor que Hadjar</t>
  </si>
  <si>
    <t>Albon mejor que Tsunoda</t>
  </si>
  <si>
    <t>Alonso mejor que Antonelli, Hadjar y Lawson</t>
  </si>
  <si>
    <t>Sainz, Norris y Leclerc mejor que sus compañeros</t>
  </si>
  <si>
    <t>Sainz mejor que Gasly y Alonso mejor que Hadjar</t>
  </si>
  <si>
    <t>González pole position</t>
  </si>
  <si>
    <t>Diferencia 1º-2º: entre 0.5-1s</t>
  </si>
  <si>
    <t>Furusato mejor que Carpe</t>
  </si>
  <si>
    <t>Viñales mejor que Bastianini</t>
  </si>
  <si>
    <t>González gana la carrera</t>
  </si>
  <si>
    <t>Rueda top 3 y Miller mejor que Acosta 1ª vuelta</t>
  </si>
  <si>
    <t>GRAN PREMIO ARGENTINA</t>
  </si>
  <si>
    <t>GRAN PREMIO REINO UNIDO</t>
  </si>
  <si>
    <t>GRAN PREMIO REPÚBLICA CHECA</t>
  </si>
  <si>
    <t>GRAN PREMIO VALENCIA</t>
  </si>
  <si>
    <t>GRAN PREMIO THERMAL</t>
  </si>
  <si>
    <t>GRAN PREMIO ST. PETERSBOURG INDYCAR</t>
  </si>
  <si>
    <t>Palou top 3</t>
  </si>
  <si>
    <t>GRAN PREMIO ARGENTINA MOTOGP</t>
  </si>
  <si>
    <t>GRAN PREMIO ARGENTINA MOTO2</t>
  </si>
  <si>
    <t>GRAN PREMIO ARGENTINA MOTO3</t>
  </si>
  <si>
    <t>Almansa pole position</t>
  </si>
  <si>
    <t>Alex Márquez top 3</t>
  </si>
  <si>
    <t>Vietti mejor que Agius y Alex Márquez mejor que Bagnaia</t>
  </si>
  <si>
    <t>Bertelle pole position</t>
  </si>
  <si>
    <t>Marc Márquez gana y Norris mejor que Piastri</t>
  </si>
  <si>
    <t>Bagnaia y Alex Márquez top 3</t>
  </si>
  <si>
    <t>Marc Márquez gana y Alex Márquez 2º</t>
  </si>
  <si>
    <t>Rueda top 3 y Dixon top 3</t>
  </si>
  <si>
    <t>Dixon top 3 y margen de victoria Moto3 menos de 0.5s</t>
  </si>
  <si>
    <t>Alonso mejor que Tsunoda</t>
  </si>
  <si>
    <t>GRAN PREMIO THERMAL INDYCAR</t>
  </si>
  <si>
    <t>Palou mejor que McLaughlin</t>
  </si>
  <si>
    <t>O'Ward mejor que Newgarden</t>
  </si>
  <si>
    <t>Palou mejor que McLaughlin y O'Ward mejor que Newgarden</t>
  </si>
  <si>
    <t>Palou gana</t>
  </si>
  <si>
    <t>Lundgaard mejor que Herta, Kirkwood y Ericsson</t>
  </si>
  <si>
    <t>Ambos McLaren top 2</t>
  </si>
  <si>
    <t>SPRINT SHOOTOUT</t>
  </si>
  <si>
    <t>Russell mejor que Hamilton, Albon y Sainz + Russell top 6 + Leclerc mejor que Hamilton</t>
  </si>
  <si>
    <t>Norris pole position + Piastri top 3</t>
  </si>
  <si>
    <t>Alonso llegará a SQ3</t>
  </si>
  <si>
    <t>Albon mejor que Sainz</t>
  </si>
  <si>
    <t>Hadjar mejor que Lawson</t>
  </si>
  <si>
    <t>Leclerc y Alonso mejor que sus compañeros</t>
  </si>
  <si>
    <t>Piastri gana</t>
  </si>
  <si>
    <t>Alonso clasificado como último en finalizar</t>
  </si>
  <si>
    <t>Aston Martin mejor que Williams</t>
  </si>
  <si>
    <t>Hamilton mejor que Leclerc</t>
  </si>
  <si>
    <t>Albon y Tsunoda mejor que sus compañeros + Russell top 6</t>
  </si>
  <si>
    <t>Russell top 6 + Antonelli top 10 + Russell mejor que Antonelli</t>
  </si>
  <si>
    <t>Hamilton, Leclerc, Verstappen y Russell top 6</t>
  </si>
  <si>
    <t>Albon y Tsunoda mejor que sus compañeros</t>
  </si>
  <si>
    <t>Tsunoda mejor que Albon</t>
  </si>
  <si>
    <t>Hamilton mejor que Leclerc + Leclerc top 6</t>
  </si>
  <si>
    <t>Alonso mejor que Albon, Sainz y Stroll</t>
  </si>
  <si>
    <t>Hadjar no top 6 + Hadjar top 10</t>
  </si>
  <si>
    <t>Ocon no top 10 + Sainz no top 10</t>
  </si>
  <si>
    <t>Russell no top 3 + Verstappen no top 3</t>
  </si>
  <si>
    <t>Gasly mejor que Lawson</t>
  </si>
  <si>
    <t>2.1</t>
  </si>
  <si>
    <t>Hamilton y Alonso mejor que sus compañeros</t>
  </si>
  <si>
    <t>Ferrari mejor que Mercedes</t>
  </si>
  <si>
    <t>Norris mejor que Verstappen + Albon mejor que Sainz</t>
  </si>
  <si>
    <t>Hamilton mejor que Russell</t>
  </si>
  <si>
    <t>Ambos Racing Bulls top 10</t>
  </si>
  <si>
    <t>GRAN PREMIO EEUU MOTOGP</t>
  </si>
  <si>
    <t>GRAN PREMIO EEUU MOTO2</t>
  </si>
  <si>
    <t>GRAN PREMIO EEUU MOTO3</t>
  </si>
  <si>
    <t>Bertelle y Marc Márquez pole position</t>
  </si>
  <si>
    <t>Carpe mejor que Lunetta y Acosta mejor que Miller</t>
  </si>
  <si>
    <t>Mir mejor que Miller</t>
  </si>
  <si>
    <t>Bezzecchi mejor que Zarco</t>
  </si>
  <si>
    <t>Ogden mejor que Muñoz</t>
  </si>
  <si>
    <t>González gana</t>
  </si>
  <si>
    <t>Marini mejor que Zarco + Mir mejor que Binder</t>
  </si>
  <si>
    <t>Alex Márquez mejor que Morbidelli + Acosta mejor que Quartararo</t>
  </si>
  <si>
    <t>Bagnaia y Marc Márquez top 3</t>
  </si>
  <si>
    <t>Marc y Alex Márquez top 3</t>
  </si>
  <si>
    <t>González top 3 + Bagnaia top 3</t>
  </si>
  <si>
    <t>Miller top 6</t>
  </si>
  <si>
    <t>Zarco top 6</t>
  </si>
  <si>
    <t>Augusto Fernández mejor que Chantra + Canet mejor que David Alonso</t>
  </si>
  <si>
    <t>Alex Márquez mejor que Bagnaia + Acosta mejor que Quartararo</t>
  </si>
  <si>
    <t>RESUMEN STATS INDYCAR</t>
  </si>
  <si>
    <t>GRAN PREMIO JAPÓN F1</t>
  </si>
  <si>
    <t>Lawson mejor que Tsunoda</t>
  </si>
  <si>
    <t>Ambos McLaren top 3</t>
  </si>
  <si>
    <t>Hamilton, Leclerc y Russell top 6</t>
  </si>
  <si>
    <t>Alonso mejor que Lawson, Sainz y Stroll</t>
  </si>
  <si>
    <t>Russell mejor que Verstappen, Leclerc y Hamilton</t>
  </si>
  <si>
    <t>Menos de 18,5 pilotos clasificados</t>
  </si>
  <si>
    <t>Menos de 17,5 pilotos clasificados</t>
  </si>
  <si>
    <t>Lawson mejor que Tsunoda en qualy y carrera</t>
  </si>
  <si>
    <t>Norris, Piastri, Verstappen y Russell top 4</t>
  </si>
  <si>
    <t>Más de 0,5 coches no completan la primera vuelta</t>
  </si>
  <si>
    <t>2 Coches de seguridad</t>
  </si>
  <si>
    <t>Más de 2,5 coches de seguridad</t>
  </si>
  <si>
    <t>Mercedes mejor que Ferrari</t>
  </si>
  <si>
    <t>Tsunoda top 10</t>
  </si>
  <si>
    <t>Williams mejor que Racing Bulls</t>
  </si>
  <si>
    <t>Piastri ganador sin Norris</t>
  </si>
  <si>
    <t>Stroll primera parada en boxes</t>
  </si>
  <si>
    <t>GRAN PREMIO BARÉIN F1</t>
  </si>
  <si>
    <t>Leclerc mejor que Verstappen, Russell y Hamilton</t>
  </si>
  <si>
    <t>Bearman y Hadjar mejor que sus compañeros</t>
  </si>
  <si>
    <t>Hadjar pasa a Q3 + Ambos McLaren top 3</t>
  </si>
  <si>
    <t>Ambos McLaren top 3 + Bearman mejor que Ocon + Williams y Gasly Q2 + Hadjar Q3</t>
  </si>
  <si>
    <t>Sainz mejor que Gasly</t>
  </si>
  <si>
    <t>Norris 2º y Russell 3º</t>
  </si>
  <si>
    <t>Norris ganador sin Piastri</t>
  </si>
  <si>
    <t>Antonelli mejor que Hamilton, Gasly y Tsunoda</t>
  </si>
  <si>
    <t>VCARB sumará puntos en la carrera</t>
  </si>
  <si>
    <t>Norris 7º o peor en la primera vuelta</t>
  </si>
  <si>
    <t>Russell mejor que Leclerc, Verstappen y Antonelli</t>
  </si>
  <si>
    <t>Gasly no top 6 + Gasly top 10</t>
  </si>
  <si>
    <t>Gasly y Antonelli no top 3, Sainz no top 10, Ocon, Alonso y Hulkenberg no top 10</t>
  </si>
  <si>
    <t>Pepe Martí top 3</t>
  </si>
  <si>
    <t>Bezzecchi mejor que martín</t>
  </si>
  <si>
    <t>Quartararo mejor que Zarco y A. Márquez mejor que Acosta</t>
  </si>
  <si>
    <t>Margen de victoria: menos de 0.5s</t>
  </si>
  <si>
    <t>Margen de victoria: entre 0.5-1s</t>
  </si>
  <si>
    <t>Margen de victoria: entre 1-1.5s</t>
  </si>
  <si>
    <t>Margen de victoria: entre 1.5-2s</t>
  </si>
  <si>
    <t>GRAN PREMIO LONG BEACH INDYCAR</t>
  </si>
  <si>
    <t>Kirkwood ganará la carrera</t>
  </si>
  <si>
    <t>Herta ganará la carrera</t>
  </si>
  <si>
    <t>Palou ganará la carrera</t>
  </si>
  <si>
    <t>Palou hará top 3</t>
  </si>
  <si>
    <t>Bagnaia mejor que Morbidelli y Di Giannantonio</t>
  </si>
  <si>
    <t>Aldeguer mejor que Zarco y Bagnaia mejor que Quartararo</t>
  </si>
  <si>
    <t>M. Márquez 1º y A. Márquez 2º</t>
  </si>
  <si>
    <t>GRAN PREMIO CATAR MOTOGP</t>
  </si>
  <si>
    <t>GRAN PREMIO BARÉIN F2</t>
  </si>
  <si>
    <t>GRAN PREMIO ARABIA SAUDÍ F1</t>
  </si>
  <si>
    <t>Ambos RedBull Q3</t>
  </si>
  <si>
    <t>Alonso mejor que Lawson, Bearman y Ocon</t>
  </si>
  <si>
    <t>Antonelli mejor que Tsunoda + Leclerc y Alonso mejor que sus compañeros</t>
  </si>
  <si>
    <t>Doohan mejor que Hulkenberg, Bortoleto y Stroll</t>
  </si>
  <si>
    <t>McLaren pole position + Norris y Piastri top 3 + Verstappen, Leclerc y Russell top 6</t>
  </si>
  <si>
    <t>Verstappen, Russell, Alonso, Hulkenberg, Gasly, Bearman y Leclerc mejor que sus compañeros</t>
  </si>
  <si>
    <t>Antonelli mejor que Hamilton, Sainz y Tsunoda</t>
  </si>
  <si>
    <t>Doohan mejor que Stroll, Hulkenberg y Bortoleto</t>
  </si>
  <si>
    <t>Tsunoda mejor que Sainz, Albon y Gasly</t>
  </si>
  <si>
    <t>Sainz top 10 + Sainz no top 6</t>
  </si>
  <si>
    <t>Antonelli y Hamilton no top 3 + Gasly, Albon, Lawson, Alonso, Bearman y Ocon no top 6 + Doohan, Stroll, Hulkenberg y Bortoleto no top 10</t>
  </si>
  <si>
    <t>Norris vuelta rápida</t>
  </si>
  <si>
    <t>Hamilton y Verstappen no top 6</t>
  </si>
  <si>
    <t>Leclerc no top 3 + Alonso no top 10</t>
  </si>
  <si>
    <t>Albon mejor que Lawson + Tsunoda mejor que Gasly</t>
  </si>
  <si>
    <t>GRAN PREMIO ARABIA SAUDÍ F2</t>
  </si>
  <si>
    <t xml:space="preserve">Martins gana </t>
  </si>
  <si>
    <t>Martins top 3</t>
  </si>
  <si>
    <t>Almansa mejor que Nepa</t>
  </si>
  <si>
    <t>Miller mejor que Rins</t>
  </si>
  <si>
    <t>Viñales gana la Q1</t>
  </si>
  <si>
    <t>Ogura gana la Q1</t>
  </si>
  <si>
    <t>Miller gana la Q1</t>
  </si>
  <si>
    <t>Diferencia 1º-2º: 3.001s o más</t>
  </si>
  <si>
    <t>Rueda líder tras la primera vuelta</t>
  </si>
  <si>
    <t>Viñales mejor que Bezzecchi</t>
  </si>
  <si>
    <t>Marc Márquez gana + Rueda gana</t>
  </si>
  <si>
    <t>1.92</t>
  </si>
  <si>
    <t>Agius mejor que Moreira, Baltus y Arenas</t>
  </si>
  <si>
    <t>Bagnaia mejor que Alex Márquez, Quartararo y Morbidelli</t>
  </si>
  <si>
    <t>Alex Márquez mejor que Bagnaia, Quartararo y Morbidelli</t>
  </si>
  <si>
    <t>GRAN PREMIO MIAMI F1</t>
  </si>
  <si>
    <t>GRAN PREMIO ALABAMA INDYCAR</t>
  </si>
  <si>
    <t>Sainz mejor que Albon, Tsunoda y Gasly</t>
  </si>
  <si>
    <t>Bearman mejor que Hulkenberg, Stroll y Bortoleto</t>
  </si>
  <si>
    <t>Hadjar, Leclerc y Russell mejor que sus compañeros</t>
  </si>
  <si>
    <t>Piastri top 3 + Norris y Verstappen top 6 + Albon y Sainz Q2 + Antonelli Q3</t>
  </si>
  <si>
    <t>Hadjar mejor que Alonso + Bearman mejor que Stroll</t>
  </si>
  <si>
    <t>Antonelli 3º</t>
  </si>
  <si>
    <t>Ambos Williams Q3</t>
  </si>
  <si>
    <t>Alonso mejor que Hadjar, Ocon y Hulkenberg</t>
  </si>
  <si>
    <t>Verstappen mejor que Antonelli</t>
  </si>
  <si>
    <t>Hamilton mejor que Albon + Sainz mejor que Tsunoda</t>
  </si>
  <si>
    <t>Alonso top 8</t>
  </si>
  <si>
    <t>Piastri top 3 + Norris, Verstappen, Leclerc y Russell top 6 + Albon y Sainz Q2 + Antonelli top 3</t>
  </si>
  <si>
    <t>Stroll mejor que Alonso</t>
  </si>
  <si>
    <t>Albon mejor que Hadjar, Sainz y Tsunoda</t>
  </si>
  <si>
    <t>Sainz mejor del resto</t>
  </si>
  <si>
    <t>Norris, Piastri y Verstappen top 3</t>
  </si>
  <si>
    <t>Tsunoda, Hamilton y Albon puntúan</t>
  </si>
  <si>
    <t>Bandera roja en la carrera</t>
  </si>
  <si>
    <t>Alonso mejor que Gasly</t>
  </si>
  <si>
    <t>Verstappen gana</t>
  </si>
  <si>
    <t>Más de 1,5 Safety Car</t>
  </si>
  <si>
    <t>Palou gana la carrera</t>
  </si>
  <si>
    <t>Herta mejor que Armstrong, Rosenqvist y Rossi</t>
  </si>
  <si>
    <t>GRAN PREMIO FRANCIA MOTOGP</t>
  </si>
  <si>
    <t>GRAN PREMIO FRANCIA MOTO3</t>
  </si>
  <si>
    <t>Piqueras mejor que Rueda</t>
  </si>
  <si>
    <t>Alonso mejor que Holgado</t>
  </si>
  <si>
    <t>Quiles mejor que Lunetta</t>
  </si>
  <si>
    <t>González pole position + Dixon mejor que Canet</t>
  </si>
  <si>
    <t>Aldeguer mejor que Viñales + Morbidelli mejor que Bezzecchi + A. Márquez mejor que Bagnaia</t>
  </si>
  <si>
    <t>M. Márquez pole position + González pole position</t>
  </si>
  <si>
    <t>M. Márquez líder tras la primera vuelta</t>
  </si>
  <si>
    <t>M. Márquez gana y Oliveira mejor que Savadori</t>
  </si>
  <si>
    <t>Almansa top 3</t>
  </si>
  <si>
    <t>Dixon top 3</t>
  </si>
  <si>
    <t>A. Márquez mejor que Bagnaia + Miller mejor que Fernández</t>
  </si>
  <si>
    <t>GRAN PREMIO FRANCIA MOTO2</t>
  </si>
  <si>
    <t>GRAN PREMIO INDIANÁPOLIS INDYCAR</t>
  </si>
  <si>
    <t>GRAN PREMIO ESPAÑA MOTOGP</t>
  </si>
  <si>
    <t>GRAN PREMIO ESPAÑA MOTO2</t>
  </si>
  <si>
    <t>GRAN PREMIO ESPAÑA MOTO3</t>
  </si>
  <si>
    <t>Leclerc mejor que Antonell, Gasly y Sainz</t>
  </si>
  <si>
    <t>🔒</t>
  </si>
  <si>
    <t>Ambos Williams llegan a Q3</t>
  </si>
  <si>
    <t>Alonso y Hadjar mejor que sus compañeros</t>
  </si>
  <si>
    <t>Piastri top 3 + Norris, Verstappen y Russell top 6 + Leclerc y Antonelli Q3 + Sainz, Albon y Gasly Q2</t>
  </si>
  <si>
    <t>Verstappen pole position</t>
  </si>
  <si>
    <t>Alonso mejor que Lawson, Colapinto y Bearman</t>
  </si>
  <si>
    <t>Sainz mejor que Hamilton</t>
  </si>
  <si>
    <t>Verstappen mejor que Russell + Antonelli mejor que Hamilton</t>
  </si>
  <si>
    <t>Albon mejor que Hamilton, Tsunoda y Hadjar</t>
  </si>
  <si>
    <t>Sainz top 6</t>
  </si>
  <si>
    <t>Russell acabará 4º</t>
  </si>
  <si>
    <t>Leclerc liderará una vuelta</t>
  </si>
  <si>
    <t>Hamilton liderará una vuelta</t>
  </si>
  <si>
    <t>Antonelli liderará una vuelta</t>
  </si>
  <si>
    <t>Piastri, Verstappen, Norris y Russell top 4</t>
  </si>
  <si>
    <t>Verstappen líder tras la primera vuelta</t>
  </si>
  <si>
    <t>Verstappen líder tras la primera vuelta + Piastri gana</t>
  </si>
  <si>
    <t>Alonso no top 3 + Hamilton, Stroll, Hadjar y Gasly no top 6 + Colapinto, Bortoleto, Lawson, Bearman, Ocon y Hulkenberg no top 10</t>
  </si>
  <si>
    <t>Bearman mejor que Bortoleto, Hulkenberg y Ocon</t>
  </si>
  <si>
    <t>Williams mejor que Aston Martin</t>
  </si>
  <si>
    <t>Piastri, Alonso y Hadjar mejor que sus compañeros</t>
  </si>
  <si>
    <t>Crawford gana</t>
  </si>
  <si>
    <t>Miyata gana</t>
  </si>
  <si>
    <t>Goethe gana</t>
  </si>
  <si>
    <t>Browning gana</t>
  </si>
  <si>
    <t>Lindblad gana</t>
  </si>
  <si>
    <t>Fornaroli top 3</t>
  </si>
  <si>
    <t>Dunne top 3</t>
  </si>
  <si>
    <t>Lindblad top 3</t>
  </si>
  <si>
    <t>GRAN PREMIO EMILIA ROMAGNA F2</t>
  </si>
  <si>
    <t>GRAN PREMIO EMILIA ROMAGNA F1</t>
  </si>
  <si>
    <t>Doohan primera parada en boxes</t>
  </si>
  <si>
    <t>GRAN PREMIO MÓNACO F1</t>
  </si>
  <si>
    <t>Leclerc, Verstappen, Norris, Piastri y Hamiltont top 6</t>
  </si>
  <si>
    <t>Hadjar mejor que Gasly + Stroll mejor que Colapinto</t>
  </si>
  <si>
    <t>Hamilton mejor que Russell + Albon mejor que Antonelli</t>
  </si>
  <si>
    <t>Tsunoda mejor que Lawson</t>
  </si>
  <si>
    <t>Leclerc, Alonso y Hulkenberg mejor que sus compañeros</t>
  </si>
  <si>
    <t>Piastri pole position y gana la carrera</t>
  </si>
  <si>
    <t>Norris pole position y gana la carrera</t>
  </si>
  <si>
    <t>Verstappen pole position y gana la carrera</t>
  </si>
  <si>
    <t>Leclerc pole position y gana la carrera</t>
  </si>
  <si>
    <t>Bearman último clasificado</t>
  </si>
  <si>
    <t>Stroll último clasificado</t>
  </si>
  <si>
    <t>Colapinto último clasificado</t>
  </si>
  <si>
    <t>Norris 1º, Leclerc 2º y Piastri 3º</t>
  </si>
  <si>
    <t>Norris primero en hacer pit stop</t>
  </si>
  <si>
    <t>Russell primero en hacer pit stop</t>
  </si>
  <si>
    <t>Bearman primero en hacer pit stop</t>
  </si>
  <si>
    <t>Alonso, Hulkenberg, Gasly, Sainz y Albon se clasifican</t>
  </si>
  <si>
    <t>O'Ward gana</t>
  </si>
  <si>
    <t>Dixon gana</t>
  </si>
  <si>
    <t>Rosenqvist gana</t>
  </si>
  <si>
    <t>Shwartzman gana</t>
  </si>
  <si>
    <t>Sato gana</t>
  </si>
  <si>
    <t>O'Ward top 3</t>
  </si>
  <si>
    <t>Sato top 10</t>
  </si>
  <si>
    <t>O'Ward primer Chevrolet</t>
  </si>
  <si>
    <t>Martins pole position</t>
  </si>
  <si>
    <t>Mini pole position</t>
  </si>
  <si>
    <t>Fornaroli pole position</t>
  </si>
  <si>
    <t>Crawford pole position</t>
  </si>
  <si>
    <t>Dunne pole position</t>
  </si>
  <si>
    <t>Sato mejor que Rosenqvist y Shwartzman</t>
  </si>
  <si>
    <t>Maini gana</t>
  </si>
  <si>
    <t>Maini mejor que Beganovic + Montoya mejor que Martí</t>
  </si>
  <si>
    <t>Alex Márquez mejor que Quartararo</t>
  </si>
  <si>
    <t>Morbidelli mejor que Acosta</t>
  </si>
  <si>
    <t>Alex Márquez ganador sin Marc Márquez</t>
  </si>
  <si>
    <t>CARREERA</t>
  </si>
  <si>
    <t>Rueda top 3</t>
  </si>
  <si>
    <t>Alonso mejor que Holgado + Margen de victoria Moto3: menos de 0.5s</t>
  </si>
  <si>
    <t>GRAN PREMIO MÓNACO F2</t>
  </si>
  <si>
    <t>GRAN PREMIO ESPAÑA F1</t>
  </si>
  <si>
    <t>GRAN PREMIO ESPAÑA F2</t>
  </si>
  <si>
    <t>GRAN PREMIO DETROIT INDYCAR</t>
  </si>
  <si>
    <t>Leclerc mejor que Hamilton + Antonelli mejor que Tsunoda + Russell mejor que Hamilton</t>
  </si>
  <si>
    <t>Alonso, Hadjar y Verstappen Q3</t>
  </si>
  <si>
    <t>Norris 2º y Verstappen 3º</t>
  </si>
  <si>
    <t>Piastri 2º y Verstappen 3º</t>
  </si>
  <si>
    <t>Russell líder tras la primera vuelta</t>
  </si>
  <si>
    <t>Norris 3º o peor en la primera vuelta</t>
  </si>
  <si>
    <t>Alpine mejor que Aston Martin</t>
  </si>
  <si>
    <t>Ambos Ferrari top 6</t>
  </si>
  <si>
    <t>Lawson mejor que Sainz, Tsunoda y Bortoleto</t>
  </si>
  <si>
    <t>Antonelli no top 3 + Alonso, Albon y Lawson no top 6 + Bortoleto, Bearman, Ocon, Hulkenberg y Colapinto no top 10</t>
  </si>
  <si>
    <t>Hadjar mejor del resto</t>
  </si>
  <si>
    <t>Tsunoda último piloto en parar en boxes</t>
  </si>
  <si>
    <t>Sainz último piloto en parar en boxes</t>
  </si>
  <si>
    <t>Leclerc vuelta rápida</t>
  </si>
  <si>
    <t>Lindblad pole position</t>
  </si>
  <si>
    <t>Fornaroli gana</t>
  </si>
  <si>
    <t>Fornaroli mejor que Martins + Miyata mejor que Mini</t>
  </si>
  <si>
    <t>Herta gana</t>
  </si>
  <si>
    <t>Malukas gana</t>
  </si>
  <si>
    <t>Kirkwood gana</t>
  </si>
  <si>
    <t>Lundgaard gana</t>
  </si>
  <si>
    <t>Lundgaard top 3</t>
  </si>
  <si>
    <t>GRAN PREMIO ARAGÓN MOTOGP</t>
  </si>
  <si>
    <t>GRAN PREMIO ARAGÓN MOTO2</t>
  </si>
  <si>
    <t>GRAN PREMIO ARAGÓN MOTO3</t>
  </si>
  <si>
    <t>M. Márquez pole position</t>
  </si>
  <si>
    <t>M. Márquez y A. Márquez top 3</t>
  </si>
  <si>
    <t>Quiles pole position</t>
  </si>
  <si>
    <t>Alonso top 3</t>
  </si>
  <si>
    <t>Rueda pole position</t>
  </si>
  <si>
    <t>González mejor que Onçu + Dixon mejor que Arenas</t>
  </si>
  <si>
    <t>Viñales mejor que Binder + Bastianini mejor que Oliveira</t>
  </si>
  <si>
    <t>Rueda mejor que Quiles  + Piqueras mejor que Furusato</t>
  </si>
  <si>
    <t>Diferencia 1º-2º: más de 3.001s</t>
  </si>
  <si>
    <t>GRAN PREMIO CANADÁ F1</t>
  </si>
  <si>
    <t>Alonso llega a Q3</t>
  </si>
  <si>
    <t>Hadjar, Gasly, Russell y Alonso mejor que su compañeros</t>
  </si>
  <si>
    <t>Norris, Russell y Leclerc top 6 + Hamilton y Antonelli Q3 + Albon, Sainz, Hadjar y Alonso Q2</t>
  </si>
  <si>
    <t>Ambos Williams top 10</t>
  </si>
  <si>
    <t>Antonelli mejor que Alonso + Piastri mejor que Norris</t>
  </si>
  <si>
    <t>Hulkenberg mejor que Bortoleto + Albon mejor que Sainz y Hadjar</t>
  </si>
  <si>
    <t>Leclerc mejor que Hamilton</t>
  </si>
  <si>
    <t>Leclerc mejor que Hamilton, Antonelli y Alonso</t>
  </si>
  <si>
    <t>Hadjar mejor que Hulkenberg + Sainz mejor que Bearman</t>
  </si>
  <si>
    <t>Alonso, Albon y Hadjar no top 6 + Hulkenberg, Bearman, Ocon, Colapinto, Lawson, Gasly, Bortoleto y Stroll no top 10</t>
  </si>
  <si>
    <t>Hamilton y Antonelli no top 6</t>
  </si>
  <si>
    <t>Piastri ganador sin Verstappen</t>
  </si>
  <si>
    <t>24H LE MANS WEC</t>
  </si>
  <si>
    <t>Alpine nº36 gana</t>
  </si>
  <si>
    <t>Ferrari nº50 gana</t>
  </si>
  <si>
    <t>Ferrari nº51 gana</t>
  </si>
  <si>
    <t>GRAN PREMIO CANADÁ</t>
  </si>
  <si>
    <t>24H LE MANS</t>
  </si>
  <si>
    <t>RESUMEN STATS WEC</t>
  </si>
  <si>
    <t>WEC</t>
  </si>
  <si>
    <t>GRAN PREMIO ITALIA MOTOGP</t>
  </si>
  <si>
    <t>GRAN PREMIO ITALIA MOTO3</t>
  </si>
  <si>
    <t>GRAN PREMIO ITALIA MOTO2</t>
  </si>
  <si>
    <t>GRAN PREMIO ROAD AMÉRICA INDYCAR</t>
  </si>
  <si>
    <t>Lundgaard mejor que Malukas, Armstrong y Rossi</t>
  </si>
  <si>
    <t>Acosta mejor que Rins + A. Márquez mejor que Bezzecchi</t>
  </si>
  <si>
    <t>Binder gana la Q1</t>
  </si>
  <si>
    <t>Pini mejor que Fernández</t>
  </si>
  <si>
    <t>Carpe pole position</t>
  </si>
  <si>
    <t>Vietti mejor que Öncü + González mejor que Canet</t>
  </si>
  <si>
    <t>Piqueras top 3</t>
  </si>
  <si>
    <t>Aldeguer mejor que Fernández + Rueda top 3</t>
  </si>
  <si>
    <t>Canet lidera la primera vuelta</t>
  </si>
  <si>
    <t>González top 3 + A. Márquez top 3</t>
  </si>
  <si>
    <t>Yamanaka mejor que Fernández + Savadori mejor que Chantra</t>
  </si>
  <si>
    <t>Salac mejor que Alonso, Dixon y Agius</t>
  </si>
  <si>
    <t>A. Márquez y Bagnaia top 3</t>
  </si>
  <si>
    <t>Aldeguer mejor que Quartararo, Binder y Bastianini</t>
  </si>
  <si>
    <t>Lundgaard mejor que Newgarden + O'Ward mejor que Power + McLaughlin mejor que Foster</t>
  </si>
  <si>
    <t>GRAN PREMIO AUSTRIA F1</t>
  </si>
  <si>
    <t>Leclerc y Ocon mejor que sus compañeros</t>
  </si>
  <si>
    <t>Hadjar mejor que Lawson + Russell mejor que Antonelli</t>
  </si>
  <si>
    <t>Antonelli mejor que Alonso + Lawson y Tsunoda mejor que Gasly</t>
  </si>
  <si>
    <t>Bortoleto mejor que Alonso</t>
  </si>
  <si>
    <t>Leclerc acaba 3º</t>
  </si>
  <si>
    <t>Hamilton mejor que Antonelli + Antonelli mejor que Lawson</t>
  </si>
  <si>
    <t>Sainz no top 10 + Sainz mejor que Stroll</t>
  </si>
  <si>
    <t>Albon top 10</t>
  </si>
  <si>
    <t>Norris, Alonso, Gasly, Albon y Bortoleto mejor que sus compañeros</t>
  </si>
  <si>
    <t>Leclerc y Russell top 6</t>
  </si>
  <si>
    <t>VSC en la carrera</t>
  </si>
  <si>
    <t>GRAN PREMIO AUSTRIA F2</t>
  </si>
  <si>
    <t>Dunne gana</t>
  </si>
  <si>
    <t>Durksen gana</t>
  </si>
  <si>
    <t>GRAN PREMIO PAÍSES BAJOS MOTOGP</t>
  </si>
  <si>
    <t>Arenas mejor que Ramíez + López mejor que Vietti</t>
  </si>
  <si>
    <t>M. Márquez mejor que Bagnaia</t>
  </si>
  <si>
    <t>Aldeguer gana la Q1</t>
  </si>
  <si>
    <t>GRAN PREMIO PAÍSES BAJOS MOTO2</t>
  </si>
  <si>
    <t>Holgado mejor que Alonso</t>
  </si>
  <si>
    <t>Bagnaia mejor que Bezzecchi, Di Giannantonio y Quartararo</t>
  </si>
  <si>
    <t>Vietti mejor que Alonso + Margen victoria Moto3: menos 0.5s</t>
  </si>
  <si>
    <t>GRAN PREMIO GRAN BRETAÑA MOTOGP</t>
  </si>
  <si>
    <t>GRAN PREMIO GRAN BRETAÑA MOTO2</t>
  </si>
  <si>
    <t>GRAN PREMIO GRAN BRETAÑA MOTO3</t>
  </si>
  <si>
    <t>GRAN PREMIO GRAN BRETAÑA F1</t>
  </si>
  <si>
    <t>Verstappen y Russell top 6</t>
  </si>
  <si>
    <t>Antonelli y Alonso Q3</t>
  </si>
  <si>
    <t>Alonso mejor que Lawson, Albon y Sainz</t>
  </si>
  <si>
    <t>Colapinto mejor que Gasly</t>
  </si>
  <si>
    <t>Verstappen, Hamilton y Leclerc mejor que Russell + Russell top 6</t>
  </si>
  <si>
    <t>Leclerc terminará 4º</t>
  </si>
  <si>
    <t>Más de 3,5 líderes en carrera</t>
  </si>
  <si>
    <t>Más de 0,5 monoplazas no completan la primera vuelta</t>
  </si>
  <si>
    <t>GRAN PREMIO GRAN BRETAÑA F2</t>
  </si>
  <si>
    <t>Verschoor gana</t>
  </si>
  <si>
    <t>GRAN PREMIO MID OHIO INDYCAR</t>
  </si>
  <si>
    <t>GRAN PREMIO ALEMANIA MOTOGP</t>
  </si>
  <si>
    <t>GRAN PREMIO ALEMANIA MOTO2</t>
  </si>
  <si>
    <t>GRAN PREMIO ALEMANIA MOTO3</t>
  </si>
  <si>
    <t>Miiller mejor que Quartararo</t>
  </si>
  <si>
    <t>Zarco mejor que Viñales</t>
  </si>
  <si>
    <t>Zarco pole position</t>
  </si>
  <si>
    <t>Miller pole position</t>
  </si>
  <si>
    <t>Zarco ganará la Q1</t>
  </si>
  <si>
    <t>Oliveira ganará la Q1</t>
  </si>
  <si>
    <t>Dixon pole position</t>
  </si>
  <si>
    <t>Piqueras mejor que Yamanaka + Fernández mejor que Furusato + Ogden mejor que Roulstone</t>
  </si>
  <si>
    <t>Vietti mejor que Salac + González mejor que Öncü</t>
  </si>
  <si>
    <t>Di Giannantonio ganador sin M. Márquez</t>
  </si>
  <si>
    <t>Zarco no top 6</t>
  </si>
  <si>
    <t>Acosta mejor que Zarco, Quartararo y Miller + Bagnaia mejor que Binder, Aldeguer y Oliveira</t>
  </si>
  <si>
    <t>GRAN PREMIO IOWA 2 INDYCAR</t>
  </si>
  <si>
    <t>Newgarden mejor que Palou</t>
  </si>
  <si>
    <t>Power mejor que Rosenqvist, McLaughlin y Dixon</t>
  </si>
  <si>
    <t>GRAN PREMIO REPÚBLICA CHECA MOTOGP</t>
  </si>
  <si>
    <t>GRAN PREMIO REPÚBLICA CHECA MOTO2</t>
  </si>
  <si>
    <t>GRAN PREMIO REPÚBLICA CHECA MOTO3</t>
  </si>
  <si>
    <t>GRAN PREMIO TORONTO INDYCAR</t>
  </si>
  <si>
    <t>Pini mejor que Muñoz</t>
  </si>
  <si>
    <t>Roberts pole position</t>
  </si>
  <si>
    <t>Quartararo pole position</t>
  </si>
  <si>
    <t>Foggia mejor que Muñoz</t>
  </si>
  <si>
    <t>Holgado mejor que Alonso + Piqueras mejor que Furusato</t>
  </si>
  <si>
    <t>Baltus mejor que Salac + Bagnaia mejor que Bastianini</t>
  </si>
  <si>
    <t>Margen de victoria Moto3: menos de 0.5s + Roberts top 3 + M. Márquez gana</t>
  </si>
  <si>
    <t>Dixon mejor que McLaughlin, Newgarden y Lundgaard</t>
  </si>
  <si>
    <t>Kirkwood mejor que Dixon + O'Ward mejor que Newgarden + Herta mejor que Palou</t>
  </si>
  <si>
    <t>GRAN PREMIO BÉLGICA F1</t>
  </si>
  <si>
    <t>GRAN PREMIO BÉLGICA F2</t>
  </si>
  <si>
    <t>Russell mejor que Verstappen + Russell mejor que Leclerc + Russell mejor que Hamilton + Russell top 3</t>
  </si>
  <si>
    <t>Hadjar mejor que Hulkenberg, Lawson y Tsunoda</t>
  </si>
  <si>
    <t>Leclerc acaba 4º</t>
  </si>
  <si>
    <t>Verstappen líder en la primera vuelta</t>
  </si>
  <si>
    <t>Hadjar mejor que Gasly</t>
  </si>
  <si>
    <t>Martí gana</t>
  </si>
  <si>
    <t>Mini gana</t>
  </si>
  <si>
    <t>Alonso mejor que Sainz</t>
  </si>
  <si>
    <t>Alonso mejor que Stroll + Hadjar mejor que Lawson + Piastri mejor que Verstappen</t>
  </si>
  <si>
    <t>GRAN PREMIO MONTEREY INDYCAR</t>
  </si>
  <si>
    <t>Hulkenberg mejor que Bortoleto</t>
  </si>
  <si>
    <t>Verstappen acaba 3º</t>
  </si>
  <si>
    <t>Hamilton top 10 + Russell top 6</t>
  </si>
  <si>
    <t>GRAN PREMIO HUNGRÍA F1</t>
  </si>
  <si>
    <t>GRAN PREMIO HUNGRÍA F2</t>
  </si>
  <si>
    <t>GRAN PREMIO PORTLAND INDYCAR</t>
  </si>
  <si>
    <t>GRAN PREMIO HUNGRÍA MOTOGP</t>
  </si>
  <si>
    <t>GRAN PREMIO HUNGRÍA MOTO3</t>
  </si>
  <si>
    <t>GRAN PREMIO PAÍSES BAJOS F1</t>
  </si>
  <si>
    <t>GRAN PREMIO NASHVILLE INDYCAR</t>
  </si>
  <si>
    <t>Verstappen mejor que Leclerc</t>
  </si>
  <si>
    <t>Ambos McLaren top 3 + Leclerc y Hadjar mejor que sus compañeros</t>
  </si>
  <si>
    <t>Goethe pole position</t>
  </si>
  <si>
    <t>Browning pole position</t>
  </si>
  <si>
    <t>Hadjar mejor que Bearman</t>
  </si>
  <si>
    <t>Antonelli y Alonso pasan a Q3</t>
  </si>
  <si>
    <t>Piastri 1º, Norris 2º y Leclerc 3º</t>
  </si>
  <si>
    <t>Norris 1º, Piastri 2º y Leclerc 3º</t>
  </si>
  <si>
    <t>Russell mejor que Alonso + Hamilton mejor que Antonelli</t>
  </si>
  <si>
    <t>Browning top 3</t>
  </si>
  <si>
    <t>Norris y Piastri mejor que Leclerc</t>
  </si>
  <si>
    <t>Hulkenberg mejor que Tsunoda</t>
  </si>
  <si>
    <t>Russell top 4, Alonso top 8 y Hadjar top 10</t>
  </si>
  <si>
    <t>Alonso, Verstappen, Hamilton y Antonelli top 10</t>
  </si>
  <si>
    <t>Sainz primero en hacer un pit stop</t>
  </si>
  <si>
    <t>Albon primero en hacer un pit stop</t>
  </si>
  <si>
    <t>Hulkenberg primero en hacer un pit stop</t>
  </si>
  <si>
    <t>FORMULA 1</t>
  </si>
  <si>
    <t>MOTO 3</t>
  </si>
  <si>
    <t>Palou campeón del mundo</t>
  </si>
  <si>
    <t>Marc Márquez gana + González top 3</t>
  </si>
  <si>
    <t>Kelso mejor que Furusato + Rueda mejor que Piqueras + Muñoz mejor que Fernández</t>
  </si>
  <si>
    <t>Marc Márquez gana + Bezzecchi mejor que Bastianini</t>
  </si>
  <si>
    <t>Alex Márquez mejor que Quartararo + Ortolá mejor que Guevara</t>
  </si>
  <si>
    <t>Russell mejor que Hamilton y Antonelli + Alonso mejor que Antonelli</t>
  </si>
  <si>
    <t>Sainz llega a Q3</t>
  </si>
  <si>
    <t>Russell top 6 + Hadjar llega a Q2</t>
  </si>
  <si>
    <t>Bearman, Bortoleto, Hadjar, Gasly, Alonso y Verstappen mejor que sus compañeros</t>
  </si>
  <si>
    <t>Alonso mejor del resto</t>
  </si>
  <si>
    <t>Antonelli top 10</t>
  </si>
  <si>
    <t>Alonso mejor que Hadjar + Bortoleto mejor que Stroll</t>
  </si>
  <si>
    <t>Leclerc mejor que Hamilton y Alonso</t>
  </si>
  <si>
    <t>Lawson top 10 + Lawson no top 6</t>
  </si>
  <si>
    <t>Verstappen primer piloto en parar en boxes</t>
  </si>
  <si>
    <t>Tsunoda primer piloto en parar en boxes</t>
  </si>
  <si>
    <t>Colapinto primer piloto en parar en boxes</t>
  </si>
  <si>
    <t>Hulkenberg primer piloto en parar en boxes</t>
  </si>
  <si>
    <t>Malukas mejor que Lundgaard, Dixon y McLaughil</t>
  </si>
  <si>
    <t>GRAN PREMIO ITALIA F1</t>
  </si>
  <si>
    <t>Russell mejor que Sainz + Bortoleto mejor que Lawson + Hadjar mejor que Alonso</t>
  </si>
  <si>
    <t>Leclerc pole position</t>
  </si>
  <si>
    <t>Alonso mejor que Stroll + Verstappen mejor que Russell + Hadjar mejor que Lawson</t>
  </si>
  <si>
    <t>Hamilton mejor que Russell, Antonelli y Alonso</t>
  </si>
  <si>
    <t>Hamilton mejor que Alonso</t>
  </si>
  <si>
    <t>Ocon mejor que Gasly + Bearman mejor que Stroll</t>
  </si>
  <si>
    <t>Gasly última posición</t>
  </si>
  <si>
    <t>Colapinto última posición</t>
  </si>
  <si>
    <t>Antonelli no top 3 + Alonso, Bortoleto, Tsunoda, Albon, Sainz y Hulkenberg no top 6 + Stroll, Gasly y Lawson no top 10</t>
  </si>
  <si>
    <t>Lawson primer piloto en hacer pit stop</t>
  </si>
  <si>
    <t>GRAN PREMIO ITALIA F2</t>
  </si>
  <si>
    <t>Bezzecchi pole position</t>
  </si>
  <si>
    <t>Beganovic gana</t>
  </si>
  <si>
    <t>Quartararo gana la Q1</t>
  </si>
  <si>
    <t>Alonso mejor que Vietti</t>
  </si>
  <si>
    <t>Quiles mejor que Rueda + González mejor que Moreira</t>
  </si>
  <si>
    <t>Holgado pole position</t>
  </si>
  <si>
    <t>Martín mejor que Bagnaia + Acosta mejor que Quartararo</t>
  </si>
  <si>
    <t>González mejor que Moreira, Agius y Muñoz</t>
  </si>
  <si>
    <t>Martín mejor que Bagnaia + Margen victoria Moto3: menos 0.5s</t>
  </si>
  <si>
    <t>GRAN PREMIO CATALUÑA MOTOGP</t>
  </si>
  <si>
    <t>GRAN PREMIO CATALUÑA MOTO2</t>
  </si>
  <si>
    <t>GRAN PREMIO CATALUÑA MOTO3</t>
  </si>
  <si>
    <t>GRAN PREMIO SAN MARINO MOTOGP</t>
  </si>
  <si>
    <t>GRAN PREMIO SAN MARINO MOTO3</t>
  </si>
  <si>
    <t>Perrone mejor que Lunetta + Kelso mejor que Foggia</t>
  </si>
  <si>
    <t>Marc Márquez gana</t>
  </si>
  <si>
    <t>Bezzecchi ganador sin M. Márquez</t>
  </si>
  <si>
    <t>Bastianini mejor que R. Fernández + Baltus mejor que Canet</t>
  </si>
  <si>
    <t>Binder mejor que Martín</t>
  </si>
  <si>
    <t>Bagnaia mejor que Martín</t>
  </si>
  <si>
    <t>GRAN PREMIO AZERBAIYÁN F1</t>
  </si>
  <si>
    <t>GRAN PREMIO AZERBAIYÁN F2</t>
  </si>
  <si>
    <t>Verschoor pole position</t>
  </si>
  <si>
    <t>Martí top 3</t>
  </si>
  <si>
    <t>Beganovic top 3</t>
  </si>
  <si>
    <t>Leclerc pole position + margen de victoria: entre 0.1-0.2s</t>
  </si>
  <si>
    <t>Leclerc pole position + margen de victoria: más de 0.2s</t>
  </si>
  <si>
    <t>Verstappen top 3</t>
  </si>
  <si>
    <t>Tsunoda mejor que Stroll + Antonelli y Ocon mejor que Alonso</t>
  </si>
  <si>
    <t>Bearman mejor que Sainz</t>
  </si>
  <si>
    <t>Albon mejor que Colapinto + Hulkenberg mejor que Gasly</t>
  </si>
  <si>
    <t>Antonelli mejor que Sainz</t>
  </si>
  <si>
    <t>1 líder enla carrera</t>
  </si>
  <si>
    <t>Verstappen primer pit stop</t>
  </si>
  <si>
    <t>Verstappen, Norris y Piastri top 3 + más de 1,5 Safety Car</t>
  </si>
  <si>
    <t>Sainz no top 6 + Leclerc top 6</t>
  </si>
  <si>
    <t>GRAN PREMIO JAPÓN MOTOGP</t>
  </si>
  <si>
    <t>GRAN PREMIO JAPÓN MOTO2</t>
  </si>
  <si>
    <t>GRAN PREMIO JAPÓN MOTO3</t>
  </si>
  <si>
    <t>Aldeguer mejor que Bastinini</t>
  </si>
  <si>
    <t>Carpe mejor que Lunetta + Kelso mejor que Yamanaka</t>
  </si>
  <si>
    <t>Rueda gana + González gana</t>
  </si>
  <si>
    <t>Baltus mejor que Guevara</t>
  </si>
  <si>
    <t>GRAN PREMIO INDONESIA MOTOGP</t>
  </si>
  <si>
    <t>GRAN PREMIO SINGAPUR F1</t>
  </si>
  <si>
    <t>LIBRES 3</t>
  </si>
  <si>
    <t>Sainz mejor que Albon</t>
  </si>
  <si>
    <t>Antonelli top 6</t>
  </si>
  <si>
    <t>Verstappen mejor que Leclerc + Antonelli mejor que Stroll</t>
  </si>
  <si>
    <t>Russell mejor que Alonso + Alonso mejor que Stroll</t>
  </si>
  <si>
    <t>GRAN PREMIO INDONESIA MOTO2</t>
  </si>
  <si>
    <t>GRAN PREMIO INDONESIA MOTO3</t>
  </si>
  <si>
    <t>Vietti mejor que Canet + Marc Márquez mejor que Bagnaia</t>
  </si>
  <si>
    <t>Lunetta mejor que Pini + Dixon mejor que Roberts</t>
  </si>
  <si>
    <t>1 líder en la carrera</t>
  </si>
  <si>
    <t>2 líderes en la carrera</t>
  </si>
  <si>
    <t>No hay bandera roja + Bezzecchi gana MotoGP</t>
  </si>
  <si>
    <t>Rins mejor que Quartararo</t>
  </si>
  <si>
    <t>Haas mejor que Williams + Margen de victoria Moto3: menos de 0.5s</t>
  </si>
  <si>
    <t>Rins mejor que Quartararo, Morbidelli y Di Gianantonio</t>
  </si>
  <si>
    <t>No hay bandera roja + Hadjar y Alonso no top 6</t>
  </si>
  <si>
    <t>Russell líder tras la vuelta 10 + Verstappen top 3</t>
  </si>
  <si>
    <t>GRAN PREMIO ESTADOS UNIDOS F1</t>
  </si>
  <si>
    <t>GRAN PREMIO AUSTRALIA MOTOGP</t>
  </si>
  <si>
    <t>GRAN PREMIO AUSTRALIA MOTO2</t>
  </si>
  <si>
    <t>GRAN PREMIO AUSTRALIA MOTO3</t>
  </si>
  <si>
    <t>Bezzecchi pole position + Hadjar top 2</t>
  </si>
  <si>
    <t>Alonso pole position</t>
  </si>
  <si>
    <t>Kelso pole position</t>
  </si>
  <si>
    <t>Fernández pole position</t>
  </si>
  <si>
    <t>Fernández mejor que Almansa + Alonso mejor que Dixon</t>
  </si>
  <si>
    <t>Bezzecchi gana + Espargaró mejor que Binder</t>
  </si>
  <si>
    <t>Quiles top 3</t>
  </si>
  <si>
    <t>Quiles gana</t>
  </si>
  <si>
    <t>Rueda gana</t>
  </si>
  <si>
    <t>Margen de victoria: menos de 0.5s + Ambos Mercedes top 10</t>
  </si>
  <si>
    <t>Di Giannantonio mejor que Fernández + Ogura mejor que Chantra</t>
  </si>
  <si>
    <t>SPRINT
SHOOTOUT</t>
  </si>
  <si>
    <t>Verstappen hat trick</t>
  </si>
  <si>
    <t>Más de 18,5 pilotos clasificados + No hay SC + No hay VSC + No hay bandera roja</t>
  </si>
  <si>
    <t>Hadjar mejor que Alonso, Albon y Sainz</t>
  </si>
  <si>
    <t>Verstappen 1º + Norris 2º + Piastri 3º</t>
  </si>
  <si>
    <t>Russell 4</t>
  </si>
  <si>
    <t>Verstappen gana y lidera las vueltas 1, 5 y 10</t>
  </si>
  <si>
    <t>Verstappen, Norris y Piastri top 3</t>
  </si>
  <si>
    <t>Verstappen 1º + Norris y Piastri top 3</t>
  </si>
  <si>
    <t>Norris acaba 2º</t>
  </si>
  <si>
    <t>Hamilton mejor que Antonelli + Hamilton top 6 + Antonelli mejor que Sainz, Alonso y Hulkenberg</t>
  </si>
  <si>
    <t>Verstappen top 3 + Norris top 2</t>
  </si>
  <si>
    <t>Verstappen gana + Albon top 10</t>
  </si>
  <si>
    <t>Bearman mejor que Lawson + Albon mejor que Bortoleto</t>
  </si>
  <si>
    <t>Leclerc primer piloto en parar en boxes</t>
  </si>
  <si>
    <t>Bortoleto primer piloto en parar en boxes</t>
  </si>
  <si>
    <t>Stroll primer piloto en parar en boxes</t>
  </si>
  <si>
    <t>GRAN PREMIO MÉXICO F1</t>
  </si>
  <si>
    <t>LIBRES 1</t>
  </si>
  <si>
    <t>Leclerc piloto más rápido</t>
  </si>
  <si>
    <t>Piastri piloto más rápido</t>
  </si>
  <si>
    <t>Colapinto último piloto clasificado</t>
  </si>
  <si>
    <t>Gasly último piloto clasificado</t>
  </si>
  <si>
    <t>GRAN PREMIO MALASIA MOTOGP</t>
  </si>
  <si>
    <t>GRAN PREMIO MALASIA MOTO3</t>
  </si>
  <si>
    <t>Morbidelli mejor que Di Giannantonio</t>
  </si>
  <si>
    <t>Morbidelli mejor que Quartararo</t>
  </si>
  <si>
    <t>Quiles mejor que Pini + Antonelli mejor que Alonso</t>
  </si>
  <si>
    <t>Albon llega a Q3</t>
  </si>
  <si>
    <t>Norris y Verstappen top 3</t>
  </si>
  <si>
    <t>Ferrari líder tras la primera vuelta</t>
  </si>
  <si>
    <t>Hamilton, Verstappen y Russell top 6</t>
  </si>
  <si>
    <t>Antonelli mejor que Hadjar, Sainz y Tsunoda + Russell mejor que Antonelli</t>
  </si>
  <si>
    <t>Antonelli mejor que Hadjar, Sainz y Tsunoda + Antonelli no top 6 + Leclerc, Russell, Hamilton, Verstappen y Piastri top 6</t>
  </si>
  <si>
    <t>Norris gana y hace la vuelta rápida</t>
  </si>
  <si>
    <t>Margen de victoria Moto3: menos de 0.5s + Bastianini mejor que Binder + Bezzechi mejor que Di Giannantonio</t>
  </si>
  <si>
    <t>Fernández mejor que Ogura + Espargaró mejor que Binder</t>
  </si>
  <si>
    <t>Bastianini mejor que Binder + Bezzechi mejor que Di Giannantonio</t>
  </si>
  <si>
    <t>GRAN PREMIO BRASIL F1</t>
  </si>
  <si>
    <t>GRAN PREMIO PORTUGAL MOTOGP</t>
  </si>
  <si>
    <t>GRAN PREMIO PORTUGAL MOTO3</t>
  </si>
  <si>
    <t>GRAN PREMIO PORTUGAL MOTO2</t>
  </si>
  <si>
    <t>QUALY SPRINT</t>
  </si>
  <si>
    <t>Sainz mejor que Albon + Russell mejor que Antonelli + Gasly mejor que Colapinto</t>
  </si>
  <si>
    <t>Leclerc top 6 + Bortoleto y Hadjar llegan a SQ2</t>
  </si>
  <si>
    <t>Piastri top 3</t>
  </si>
  <si>
    <t>Alonso, Russell y Verstappen top 10</t>
  </si>
  <si>
    <t>Leclerc mejor que Alonso</t>
  </si>
  <si>
    <t>Gasly mejor que Colapinto + Hadjar mejor que Lawson + Bearman llega a Q2</t>
  </si>
  <si>
    <t>Bearman mejor que Alonso</t>
  </si>
  <si>
    <t>Canet pole position</t>
  </si>
  <si>
    <t>Alex Márquez gana la carrera</t>
  </si>
  <si>
    <t>Bezzecchi ganador sin Álex Márquez</t>
  </si>
  <si>
    <t>Baltus mejor que Holgado, Alonso y Vietti</t>
  </si>
  <si>
    <t>Verstappen acaba 6º</t>
  </si>
  <si>
    <t>Verstappen y Hamilton top 10 + Russell top 6</t>
  </si>
  <si>
    <t>Más de 1,5 Safety Car + Menos de 17,5 pilotos clasificados</t>
  </si>
  <si>
    <t>Verstappen gana 10 carreras o más</t>
  </si>
  <si>
    <t>-</t>
  </si>
  <si>
    <t>Piqueras campeón del mundo</t>
  </si>
  <si>
    <t>GRAN PREMIO VALENCIA MOTOGP</t>
  </si>
  <si>
    <t>GRAN PREMIO VALENCIA MOTO2</t>
  </si>
  <si>
    <t>GRAN PREMIO VALENCIA MOTO3</t>
  </si>
  <si>
    <t>Alonso mejor que Canet + Holgado mejor que Muñoz</t>
  </si>
  <si>
    <t>Moreira pole position</t>
  </si>
  <si>
    <t>Bertelle mejor que Nepa + Quiles mejor que Kelso</t>
  </si>
  <si>
    <t>Aldeguer mejor que Binder + Espargaró mejor que A. Fernández</t>
  </si>
  <si>
    <t>Chantra mejor que Martín</t>
  </si>
  <si>
    <t>Margen de victoria: más de 0.5s</t>
  </si>
  <si>
    <t>Quiles campeón sin Rueda</t>
  </si>
  <si>
    <t>GRAN PREMIO LAS VEGAS F1</t>
  </si>
  <si>
    <t>Leclerc mejor que Piastri</t>
  </si>
  <si>
    <t>Stroll último piloto clasificado</t>
  </si>
  <si>
    <t>Menos de 18,5 pilotos clasificados + No hay bandera roja</t>
  </si>
  <si>
    <t>Verstappen pole position + Russell top 3</t>
  </si>
  <si>
    <t>Russell, Gasly y Alonso mejor que sus compañeros</t>
  </si>
  <si>
    <t>Alonso mejor que Albon, Gasly y Tsunoda</t>
  </si>
  <si>
    <t>Hamilton y Antonelli top 10</t>
  </si>
  <si>
    <t>Antonelli mejor que Alonso</t>
  </si>
  <si>
    <t>Alonso y Stroll no top 10</t>
  </si>
  <si>
    <t>Piastri acaba 4º</t>
  </si>
  <si>
    <t>McLaren, RedBull, Mercedes y Ferrari top 10</t>
  </si>
  <si>
    <t>Russell gana</t>
  </si>
  <si>
    <t>Antonelli primer piloto en parar en boxes</t>
  </si>
  <si>
    <t>GRAN PREMIO CATAR F1</t>
  </si>
  <si>
    <t>GRAN PREMIO CATAR F2</t>
  </si>
  <si>
    <t>Alonso mejor que Albon y Sainz</t>
  </si>
  <si>
    <t>Hadjar y Alonso llegan a Q3</t>
  </si>
  <si>
    <t>Russell mejor que Leclerc y Antonelli</t>
  </si>
  <si>
    <t>Piastri gana + Piastri líder tras vuelta 1, 5 y 10</t>
  </si>
  <si>
    <t>Verstappen 4º</t>
  </si>
  <si>
    <t>Hadjar mejor que Hamilton + Antonelli mejor que Leclerc + Verstappen mejor que Alonso</t>
  </si>
  <si>
    <t>Ocon mejor que Stroll + Lawson mejor que Stroll</t>
  </si>
  <si>
    <t>Ambos Aston Martin no llegan a Q2</t>
  </si>
  <si>
    <t>Antonelli mejor que Alonso + Russell mejor que Antonelli</t>
  </si>
  <si>
    <t>Stanek top 3</t>
  </si>
  <si>
    <t>Sainz y Hadjar no top 3 + Alonso, Hamilton, Gasly, Hulkenberg, Bearman, Lawson, Albon y Tsunoda no top 6</t>
  </si>
  <si>
    <t>Más de 0,5 monoplazas no completan la 1ª vuelta</t>
  </si>
  <si>
    <t>Hulkenberg primer piloto en parar</t>
  </si>
  <si>
    <t>Hamilton primer piloto en parar</t>
  </si>
  <si>
    <t>RedBull mejor que Ferrari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</si>
</sst>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Bahnschrift Condensed"/>
      <family val="2"/>
    </font>
    <font>
      <sz val="11"/>
      <color rgb="FFFF0000"/>
      <name val="Calibri"/>
      <family val="2"/>
      <scheme val="minor"/>
    </font>
    <font>
      <sz val="11"/>
      <color rgb="FFFF0000"/>
      <name val="Bahnschrift Condensed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Titan One"/>
    </font>
    <font>
      <sz val="14"/>
      <color theme="1"/>
      <name val="Titan One"/>
    </font>
    <font>
      <sz val="12"/>
      <name val="Titan One"/>
    </font>
    <font>
      <sz val="24"/>
      <color theme="1"/>
      <name val="Titan One"/>
    </font>
    <font>
      <sz val="11"/>
      <color theme="1"/>
      <name val="Titan One"/>
    </font>
    <font>
      <sz val="10"/>
      <color theme="1"/>
      <name val="Titan One"/>
    </font>
    <font>
      <sz val="8"/>
      <color theme="1"/>
      <name val="Russo One"/>
    </font>
    <font>
      <sz val="7"/>
      <color theme="1"/>
      <name val="Russo One"/>
    </font>
    <font>
      <sz val="11"/>
      <color rgb="FFFF0000"/>
      <name val="Titan One"/>
    </font>
    <font>
      <sz val="18"/>
      <color theme="1"/>
      <name val="Titan One"/>
    </font>
    <font>
      <sz val="18"/>
      <color theme="0"/>
      <name val="Titan One"/>
    </font>
    <font>
      <sz val="10"/>
      <color theme="0"/>
      <name val="Titan One"/>
    </font>
    <font>
      <sz val="10"/>
      <name val="Titan One"/>
    </font>
    <font>
      <sz val="6"/>
      <color theme="1"/>
      <name val="Russo One"/>
    </font>
    <font>
      <sz val="11"/>
      <name val="Bahnschrift SemiBold SemiConden"/>
      <family val="2"/>
    </font>
    <font>
      <sz val="16"/>
      <name val="Bahnschrift SemiBold SemiConden"/>
      <family val="2"/>
    </font>
    <font>
      <sz val="11"/>
      <color theme="1"/>
      <name val="Russo One"/>
    </font>
    <font>
      <u/>
      <sz val="11"/>
      <color theme="10"/>
      <name val="Calibri"/>
      <family val="2"/>
      <scheme val="minor"/>
    </font>
    <font>
      <u/>
      <sz val="14"/>
      <color theme="10"/>
      <name val="Russo One"/>
    </font>
    <font>
      <sz val="17"/>
      <color rgb="FF00B0F0"/>
      <name val="Russo One"/>
    </font>
    <font>
      <b/>
      <sz val="14"/>
      <name val="Bahnschrift SemiBold SemiConden"/>
      <family val="2"/>
    </font>
    <font>
      <sz val="16"/>
      <color theme="1"/>
      <name val="Titan One"/>
    </font>
    <font>
      <sz val="5"/>
      <color theme="1"/>
      <name val="Russo One"/>
    </font>
    <font>
      <sz val="4"/>
      <color theme="1"/>
      <name val="Russo One"/>
    </font>
    <font>
      <sz val="12"/>
      <color rgb="FFFF0000"/>
      <name val="Titan One"/>
    </font>
    <font>
      <sz val="11"/>
      <name val="Calibri"/>
      <family val="2"/>
      <scheme val="minor"/>
    </font>
    <font>
      <sz val="8"/>
      <name val="Russo One"/>
    </font>
    <font>
      <b/>
      <sz val="11"/>
      <color theme="1"/>
      <name val="Calibri"/>
      <family val="2"/>
      <scheme val="minor"/>
    </font>
    <font>
      <b/>
      <u/>
      <sz val="14"/>
      <color theme="10"/>
      <name val="Russo One"/>
    </font>
    <font>
      <b/>
      <sz val="11"/>
      <color theme="1"/>
      <name val="Russo One"/>
    </font>
    <font>
      <b/>
      <sz val="16"/>
      <name val="Bahnschrift SemiBold SemiConden"/>
      <family val="2"/>
    </font>
    <font>
      <b/>
      <sz val="11"/>
      <color theme="1"/>
      <name val="Bahnschrift Condensed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Titan One"/>
    </font>
    <font>
      <sz val="8"/>
      <color theme="1"/>
      <name val="Titan One"/>
    </font>
  </fonts>
  <fills count="12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2" fontId="7" fillId="4" borderId="25" xfId="0" applyNumberFormat="1" applyFont="1" applyFill="1" applyBorder="1" applyAlignment="1">
      <alignment horizontal="center" vertical="center"/>
    </xf>
    <xf numFmtId="2" fontId="7" fillId="4" borderId="2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/>
    </xf>
    <xf numFmtId="2" fontId="11" fillId="2" borderId="21" xfId="0" applyNumberFormat="1" applyFont="1" applyFill="1" applyBorder="1" applyAlignment="1">
      <alignment horizontal="center" vertical="center"/>
    </xf>
    <xf numFmtId="2" fontId="11" fillId="2" borderId="27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14" fillId="3" borderId="0" xfId="0" applyFont="1" applyFill="1"/>
    <xf numFmtId="2" fontId="7" fillId="3" borderId="0" xfId="0" applyNumberFormat="1" applyFont="1" applyFill="1" applyAlignment="1">
      <alignment vertical="center"/>
    </xf>
    <xf numFmtId="2" fontId="11" fillId="2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0" fontId="10" fillId="3" borderId="0" xfId="0" applyNumberFormat="1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0" fontId="10" fillId="3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7" fillId="3" borderId="34" xfId="0" applyNumberFormat="1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vertical="center"/>
    </xf>
    <xf numFmtId="10" fontId="10" fillId="2" borderId="15" xfId="0" applyNumberFormat="1" applyFont="1" applyFill="1" applyBorder="1" applyAlignment="1">
      <alignment horizontal="center" vertical="center"/>
    </xf>
    <xf numFmtId="10" fontId="7" fillId="3" borderId="26" xfId="0" applyNumberFormat="1" applyFont="1" applyFill="1" applyBorder="1" applyAlignment="1">
      <alignment horizontal="center" vertical="center"/>
    </xf>
    <xf numFmtId="10" fontId="16" fillId="6" borderId="26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0" fontId="16" fillId="6" borderId="3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3" xfId="0" applyNumberFormat="1" applyFont="1" applyFill="1" applyBorder="1" applyAlignment="1">
      <alignment horizontal="center" vertical="center"/>
    </xf>
    <xf numFmtId="10" fontId="10" fillId="7" borderId="15" xfId="0" applyNumberFormat="1" applyFont="1" applyFill="1" applyBorder="1" applyAlignment="1">
      <alignment horizontal="center" vertical="center"/>
    </xf>
    <xf numFmtId="164" fontId="17" fillId="3" borderId="0" xfId="0" applyNumberFormat="1" applyFont="1" applyFill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2" fontId="7" fillId="4" borderId="30" xfId="0" applyNumberFormat="1" applyFont="1" applyFill="1" applyBorder="1" applyAlignment="1">
      <alignment horizontal="center" vertical="center"/>
    </xf>
    <xf numFmtId="2" fontId="7" fillId="4" borderId="31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19" xfId="0" applyNumberFormat="1" applyFont="1" applyFill="1" applyBorder="1" applyAlignment="1">
      <alignment horizontal="center" vertical="center"/>
    </xf>
    <xf numFmtId="10" fontId="10" fillId="2" borderId="20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2" fontId="11" fillId="2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2" fontId="11" fillId="2" borderId="20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0" fontId="10" fillId="8" borderId="3" xfId="0" applyNumberFormat="1" applyFont="1" applyFill="1" applyBorder="1" applyAlignment="1">
      <alignment horizontal="center" vertical="center"/>
    </xf>
    <xf numFmtId="10" fontId="10" fillId="7" borderId="3" xfId="0" applyNumberFormat="1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11" fillId="8" borderId="3" xfId="0" applyNumberFormat="1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49" fontId="24" fillId="3" borderId="0" xfId="1" applyNumberFormat="1" applyFont="1" applyFill="1" applyAlignment="1">
      <alignment horizontal="center" vertical="center"/>
    </xf>
    <xf numFmtId="49" fontId="22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/>
    </xf>
    <xf numFmtId="4" fontId="7" fillId="2" borderId="32" xfId="0" applyNumberFormat="1" applyFont="1" applyFill="1" applyBorder="1" applyAlignment="1">
      <alignment horizontal="center" vertical="center"/>
    </xf>
    <xf numFmtId="10" fontId="27" fillId="2" borderId="11" xfId="0" applyNumberFormat="1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2" fontId="11" fillId="9" borderId="19" xfId="0" applyNumberFormat="1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2" fontId="11" fillId="9" borderId="20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2" fontId="11" fillId="9" borderId="37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2" fontId="11" fillId="9" borderId="15" xfId="0" applyNumberFormat="1" applyFont="1" applyFill="1" applyBorder="1" applyAlignment="1">
      <alignment horizontal="center" vertical="center"/>
    </xf>
    <xf numFmtId="4" fontId="7" fillId="9" borderId="32" xfId="0" applyNumberFormat="1" applyFont="1" applyFill="1" applyBorder="1" applyAlignment="1">
      <alignment horizontal="center" vertical="center"/>
    </xf>
    <xf numFmtId="10" fontId="27" fillId="9" borderId="11" xfId="0" applyNumberFormat="1" applyFont="1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2" fontId="11" fillId="9" borderId="3" xfId="0" applyNumberFormat="1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2" fontId="11" fillId="9" borderId="21" xfId="0" applyNumberFormat="1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2" fontId="11" fillId="9" borderId="5" xfId="0" applyNumberFormat="1" applyFont="1" applyFill="1" applyBorder="1" applyAlignment="1">
      <alignment horizontal="center" vertical="center"/>
    </xf>
    <xf numFmtId="10" fontId="10" fillId="3" borderId="15" xfId="0" applyNumberFormat="1" applyFont="1" applyFill="1" applyBorder="1" applyAlignment="1">
      <alignment horizontal="center" vertical="center"/>
    </xf>
    <xf numFmtId="10" fontId="10" fillId="3" borderId="5" xfId="0" applyNumberFormat="1" applyFont="1" applyFill="1" applyBorder="1" applyAlignment="1">
      <alignment horizontal="center" vertical="center"/>
    </xf>
    <xf numFmtId="4" fontId="16" fillId="6" borderId="25" xfId="0" applyNumberFormat="1" applyFont="1" applyFill="1" applyBorder="1" applyAlignment="1">
      <alignment horizontal="center" vertical="center"/>
    </xf>
    <xf numFmtId="4" fontId="16" fillId="6" borderId="30" xfId="0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10" fontId="10" fillId="3" borderId="29" xfId="0" applyNumberFormat="1" applyFont="1" applyFill="1" applyBorder="1" applyAlignment="1">
      <alignment horizontal="center" vertical="center"/>
    </xf>
    <xf numFmtId="4" fontId="10" fillId="7" borderId="16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2" fontId="10" fillId="9" borderId="19" xfId="0" applyNumberFormat="1" applyFont="1" applyFill="1" applyBorder="1" applyAlignment="1">
      <alignment horizontal="center" vertical="center"/>
    </xf>
    <xf numFmtId="10" fontId="10" fillId="9" borderId="20" xfId="0" applyNumberFormat="1" applyFont="1" applyFill="1" applyBorder="1" applyAlignment="1">
      <alignment horizontal="center" vertical="center"/>
    </xf>
    <xf numFmtId="4" fontId="10" fillId="3" borderId="22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center"/>
    </xf>
    <xf numFmtId="2" fontId="10" fillId="9" borderId="1" xfId="0" applyNumberFormat="1" applyFont="1" applyFill="1" applyBorder="1" applyAlignment="1">
      <alignment horizontal="center" vertical="center"/>
    </xf>
    <xf numFmtId="10" fontId="10" fillId="9" borderId="3" xfId="0" applyNumberFormat="1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4" fontId="10" fillId="9" borderId="30" xfId="0" applyNumberFormat="1" applyFont="1" applyFill="1" applyBorder="1" applyAlignment="1">
      <alignment horizontal="center" vertical="center"/>
    </xf>
    <xf numFmtId="10" fontId="10" fillId="9" borderId="31" xfId="0" applyNumberFormat="1" applyFont="1" applyFill="1" applyBorder="1" applyAlignment="1">
      <alignment horizontal="center" vertical="center"/>
    </xf>
    <xf numFmtId="4" fontId="10" fillId="9" borderId="1" xfId="0" applyNumberFormat="1" applyFont="1" applyFill="1" applyBorder="1" applyAlignment="1">
      <alignment horizontal="center" vertical="center"/>
    </xf>
    <xf numFmtId="4" fontId="10" fillId="2" borderId="30" xfId="0" applyNumberFormat="1" applyFont="1" applyFill="1" applyBorder="1" applyAlignment="1">
      <alignment horizontal="center" vertical="center"/>
    </xf>
    <xf numFmtId="10" fontId="10" fillId="2" borderId="31" xfId="0" applyNumberFormat="1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49" fontId="12" fillId="9" borderId="2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>
      <alignment horizontal="center" vertical="center"/>
    </xf>
    <xf numFmtId="4" fontId="10" fillId="8" borderId="19" xfId="0" applyNumberFormat="1" applyFont="1" applyFill="1" applyBorder="1" applyAlignment="1">
      <alignment horizontal="center" vertical="center"/>
    </xf>
    <xf numFmtId="10" fontId="10" fillId="8" borderId="20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2" fontId="11" fillId="2" borderId="25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2" fontId="11" fillId="2" borderId="26" xfId="0" applyNumberFormat="1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/>
    </xf>
    <xf numFmtId="10" fontId="10" fillId="9" borderId="15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/>
    </xf>
    <xf numFmtId="2" fontId="11" fillId="9" borderId="22" xfId="0" applyNumberFormat="1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10" fillId="9" borderId="34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2" fontId="11" fillId="9" borderId="25" xfId="0" applyNumberFormat="1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2" fontId="11" fillId="9" borderId="26" xfId="0" applyNumberFormat="1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2" fontId="11" fillId="10" borderId="19" xfId="0" applyNumberFormat="1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2" fontId="11" fillId="10" borderId="20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2" fontId="1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2" fontId="11" fillId="10" borderId="3" xfId="0" applyNumberFormat="1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2" fontId="11" fillId="9" borderId="16" xfId="0" applyNumberFormat="1" applyFont="1" applyFill="1" applyBorder="1" applyAlignment="1">
      <alignment horizontal="center" vertical="center"/>
    </xf>
    <xf numFmtId="0" fontId="11" fillId="9" borderId="1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2" fontId="11" fillId="2" borderId="16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2" fontId="31" fillId="3" borderId="0" xfId="0" applyNumberFormat="1" applyFont="1" applyFill="1" applyAlignment="1">
      <alignment horizontal="center" vertical="center"/>
    </xf>
    <xf numFmtId="0" fontId="31" fillId="3" borderId="0" xfId="0" applyFont="1" applyFill="1"/>
    <xf numFmtId="0" fontId="1" fillId="2" borderId="16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10" fontId="10" fillId="2" borderId="26" xfId="0" applyNumberFormat="1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/>
    </xf>
    <xf numFmtId="2" fontId="11" fillId="2" borderId="41" xfId="0" applyNumberFormat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2" fontId="11" fillId="9" borderId="31" xfId="0" applyNumberFormat="1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10" fillId="2" borderId="21" xfId="0" applyNumberFormat="1" applyFont="1" applyFill="1" applyBorder="1" applyAlignment="1">
      <alignment horizontal="center" vertical="center"/>
    </xf>
    <xf numFmtId="4" fontId="10" fillId="9" borderId="21" xfId="0" applyNumberFormat="1" applyFont="1" applyFill="1" applyBorder="1" applyAlignment="1">
      <alignment horizontal="center" vertical="center"/>
    </xf>
    <xf numFmtId="4" fontId="10" fillId="9" borderId="25" xfId="0" applyNumberFormat="1" applyFont="1" applyFill="1" applyBorder="1" applyAlignment="1">
      <alignment horizontal="center" vertical="center"/>
    </xf>
    <xf numFmtId="10" fontId="10" fillId="9" borderId="26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2" fontId="11" fillId="2" borderId="22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0" fontId="10" fillId="9" borderId="5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10" fontId="10" fillId="2" borderId="5" xfId="0" applyNumberFormat="1" applyFont="1" applyFill="1" applyBorder="1" applyAlignment="1">
      <alignment horizontal="center" vertical="center"/>
    </xf>
    <xf numFmtId="49" fontId="34" fillId="3" borderId="0" xfId="1" applyNumberFormat="1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33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0" fontId="12" fillId="9" borderId="30" xfId="0" applyFont="1" applyFill="1" applyBorder="1" applyAlignment="1">
      <alignment horizontal="center" vertical="center"/>
    </xf>
    <xf numFmtId="2" fontId="40" fillId="3" borderId="0" xfId="0" applyNumberFormat="1" applyFont="1" applyFill="1" applyAlignment="1">
      <alignment vertical="center"/>
    </xf>
    <xf numFmtId="4" fontId="10" fillId="9" borderId="19" xfId="0" applyNumberFormat="1" applyFont="1" applyFill="1" applyBorder="1" applyAlignment="1">
      <alignment horizontal="center" vertical="center"/>
    </xf>
    <xf numFmtId="2" fontId="11" fillId="2" borderId="29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/>
    </xf>
    <xf numFmtId="2" fontId="11" fillId="9" borderId="41" xfId="0" applyNumberFormat="1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2" fontId="10" fillId="2" borderId="22" xfId="0" applyNumberFormat="1" applyFont="1" applyFill="1" applyBorder="1" applyAlignment="1">
      <alignment horizontal="center" vertical="center"/>
    </xf>
    <xf numFmtId="4" fontId="10" fillId="2" borderId="22" xfId="0" applyNumberFormat="1" applyFont="1" applyFill="1" applyBorder="1" applyAlignment="1">
      <alignment horizontal="center" vertical="center"/>
    </xf>
    <xf numFmtId="10" fontId="10" fillId="2" borderId="29" xfId="0" applyNumberFormat="1" applyFont="1" applyFill="1" applyBorder="1" applyAlignment="1">
      <alignment horizontal="center" vertical="center"/>
    </xf>
    <xf numFmtId="4" fontId="10" fillId="9" borderId="22" xfId="0" applyNumberFormat="1" applyFont="1" applyFill="1" applyBorder="1" applyAlignment="1">
      <alignment horizontal="center" vertical="center"/>
    </xf>
    <xf numFmtId="2" fontId="10" fillId="9" borderId="22" xfId="0" applyNumberFormat="1" applyFont="1" applyFill="1" applyBorder="1" applyAlignment="1">
      <alignment horizontal="center" vertical="center"/>
    </xf>
    <xf numFmtId="2" fontId="10" fillId="8" borderId="21" xfId="0" applyNumberFormat="1" applyFont="1" applyFill="1" applyBorder="1" applyAlignment="1">
      <alignment horizontal="center" vertical="center"/>
    </xf>
    <xf numFmtId="10" fontId="10" fillId="8" borderId="5" xfId="0" applyNumberFormat="1" applyFont="1" applyFill="1" applyBorder="1" applyAlignment="1">
      <alignment horizontal="center" vertical="center"/>
    </xf>
    <xf numFmtId="4" fontId="10" fillId="8" borderId="21" xfId="0" applyNumberFormat="1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2" fontId="11" fillId="11" borderId="19" xfId="0" applyNumberFormat="1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2" fontId="11" fillId="11" borderId="20" xfId="0" applyNumberFormat="1" applyFont="1" applyFill="1" applyBorder="1" applyAlignment="1">
      <alignment horizontal="center" vertical="center"/>
    </xf>
    <xf numFmtId="2" fontId="11" fillId="9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2" fontId="11" fillId="2" borderId="3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2" fontId="11" fillId="2" borderId="31" xfId="0" applyNumberFormat="1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/>
    </xf>
    <xf numFmtId="49" fontId="9" fillId="5" borderId="23" xfId="0" applyNumberFormat="1" applyFont="1" applyFill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0" fillId="9" borderId="34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39" xfId="0" applyFont="1" applyFill="1" applyBorder="1" applyAlignment="1">
      <alignment horizontal="center" vertical="center"/>
    </xf>
    <xf numFmtId="0" fontId="32" fillId="9" borderId="42" xfId="0" applyFont="1" applyFill="1" applyBorder="1" applyAlignment="1">
      <alignment horizontal="center" vertical="center" wrapText="1"/>
    </xf>
    <xf numFmtId="0" fontId="32" fillId="9" borderId="2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2" fontId="7" fillId="9" borderId="17" xfId="0" applyNumberFormat="1" applyFont="1" applyFill="1" applyBorder="1" applyAlignment="1">
      <alignment horizontal="center" vertical="center"/>
    </xf>
    <xf numFmtId="2" fontId="7" fillId="9" borderId="0" xfId="0" applyNumberFormat="1" applyFont="1" applyFill="1" applyAlignment="1">
      <alignment horizontal="center" vertical="center"/>
    </xf>
    <xf numFmtId="2" fontId="27" fillId="9" borderId="10" xfId="0" applyNumberFormat="1" applyFont="1" applyFill="1" applyBorder="1" applyAlignment="1">
      <alignment horizontal="center" vertical="center"/>
    </xf>
    <xf numFmtId="2" fontId="27" fillId="9" borderId="6" xfId="0" applyNumberFormat="1" applyFont="1" applyFill="1" applyBorder="1" applyAlignment="1">
      <alignment horizontal="center" vertical="center"/>
    </xf>
    <xf numFmtId="2" fontId="27" fillId="2" borderId="10" xfId="0" applyNumberFormat="1" applyFont="1" applyFill="1" applyBorder="1" applyAlignment="1">
      <alignment horizontal="center" vertical="center"/>
    </xf>
    <xf numFmtId="2" fontId="27" fillId="2" borderId="6" xfId="0" applyNumberFormat="1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32" fillId="2" borderId="19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right" vertical="center"/>
    </xf>
    <xf numFmtId="49" fontId="6" fillId="9" borderId="7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49" fontId="6" fillId="9" borderId="9" xfId="0" applyNumberFormat="1" applyFont="1" applyFill="1" applyBorder="1" applyAlignment="1">
      <alignment horizontal="center" vertical="center"/>
    </xf>
    <xf numFmtId="49" fontId="6" fillId="9" borderId="10" xfId="0" applyNumberFormat="1" applyFont="1" applyFill="1" applyBorder="1" applyAlignment="1">
      <alignment horizontal="center" vertical="center"/>
    </xf>
    <xf numFmtId="49" fontId="6" fillId="9" borderId="6" xfId="0" applyNumberFormat="1" applyFont="1" applyFill="1" applyBorder="1" applyAlignment="1">
      <alignment horizontal="center" vertical="center"/>
    </xf>
    <xf numFmtId="49" fontId="6" fillId="9" borderId="11" xfId="0" applyNumberFormat="1" applyFont="1" applyFill="1" applyBorder="1" applyAlignment="1">
      <alignment horizontal="center" vertical="center"/>
    </xf>
    <xf numFmtId="0" fontId="32" fillId="2" borderId="30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2" fontId="7" fillId="9" borderId="7" xfId="0" applyNumberFormat="1" applyFont="1" applyFill="1" applyBorder="1" applyAlignment="1">
      <alignment horizontal="center" vertical="center"/>
    </xf>
    <xf numFmtId="2" fontId="7" fillId="9" borderId="8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96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8FE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5.pn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3.png"/><Relationship Id="rId11" Type="http://schemas.openxmlformats.org/officeDocument/2006/relationships/image" Target="../media/image17.png"/><Relationship Id="rId5" Type="http://schemas.openxmlformats.org/officeDocument/2006/relationships/image" Target="../media/image12.png"/><Relationship Id="rId10" Type="http://schemas.openxmlformats.org/officeDocument/2006/relationships/image" Target="../media/image16.png"/><Relationship Id="rId4" Type="http://schemas.openxmlformats.org/officeDocument/2006/relationships/image" Target="../media/image6.png"/><Relationship Id="rId9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18.png"/><Relationship Id="rId4" Type="http://schemas.openxmlformats.org/officeDocument/2006/relationships/image" Target="../media/image6.png"/><Relationship Id="rId9" Type="http://schemas.openxmlformats.org/officeDocument/2006/relationships/image" Target="../media/image2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5.png"/><Relationship Id="rId7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22.png"/><Relationship Id="rId5" Type="http://schemas.openxmlformats.org/officeDocument/2006/relationships/image" Target="../media/image10.png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5.png"/><Relationship Id="rId7" Type="http://schemas.openxmlformats.org/officeDocument/2006/relationships/image" Target="../media/image26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10.png"/><Relationship Id="rId10" Type="http://schemas.openxmlformats.org/officeDocument/2006/relationships/image" Target="../media/image29.png"/><Relationship Id="rId4" Type="http://schemas.openxmlformats.org/officeDocument/2006/relationships/image" Target="../media/image6.png"/><Relationship Id="rId9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5.png"/><Relationship Id="rId7" Type="http://schemas.openxmlformats.org/officeDocument/2006/relationships/image" Target="../media/image28.png"/><Relationship Id="rId12" Type="http://schemas.openxmlformats.org/officeDocument/2006/relationships/image" Target="../media/image2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11" Type="http://schemas.openxmlformats.org/officeDocument/2006/relationships/image" Target="../media/image32.png"/><Relationship Id="rId5" Type="http://schemas.openxmlformats.org/officeDocument/2006/relationships/image" Target="../media/image10.png"/><Relationship Id="rId10" Type="http://schemas.openxmlformats.org/officeDocument/2006/relationships/image" Target="../media/image18.png"/><Relationship Id="rId4" Type="http://schemas.openxmlformats.org/officeDocument/2006/relationships/image" Target="../media/image6.png"/><Relationship Id="rId9" Type="http://schemas.openxmlformats.org/officeDocument/2006/relationships/image" Target="../media/image3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5.png"/><Relationship Id="rId7" Type="http://schemas.openxmlformats.org/officeDocument/2006/relationships/image" Target="../media/image18.png"/><Relationship Id="rId12" Type="http://schemas.openxmlformats.org/officeDocument/2006/relationships/image" Target="../media/image2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5" Type="http://schemas.openxmlformats.org/officeDocument/2006/relationships/image" Target="../media/image10.png"/><Relationship Id="rId10" Type="http://schemas.openxmlformats.org/officeDocument/2006/relationships/image" Target="../media/image35.png"/><Relationship Id="rId4" Type="http://schemas.openxmlformats.org/officeDocument/2006/relationships/image" Target="../media/image6.png"/><Relationship Id="rId9" Type="http://schemas.openxmlformats.org/officeDocument/2006/relationships/image" Target="../media/image34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5.png"/><Relationship Id="rId7" Type="http://schemas.openxmlformats.org/officeDocument/2006/relationships/image" Target="../media/image37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21.png"/><Relationship Id="rId5" Type="http://schemas.openxmlformats.org/officeDocument/2006/relationships/image" Target="../media/image10.png"/><Relationship Id="rId10" Type="http://schemas.openxmlformats.org/officeDocument/2006/relationships/image" Target="../media/image9.png"/><Relationship Id="rId4" Type="http://schemas.openxmlformats.org/officeDocument/2006/relationships/image" Target="../media/image6.png"/><Relationship Id="rId9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5.pn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39.png"/><Relationship Id="rId5" Type="http://schemas.openxmlformats.org/officeDocument/2006/relationships/image" Target="../media/image14.png"/><Relationship Id="rId4" Type="http://schemas.openxmlformats.org/officeDocument/2006/relationships/image" Target="../media/image6.png"/><Relationship Id="rId9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111312</xdr:colOff>
      <xdr:row>2</xdr:row>
      <xdr:rowOff>35378</xdr:rowOff>
    </xdr:from>
    <xdr:to>
      <xdr:col>2</xdr:col>
      <xdr:colOff>1564557</xdr:colOff>
      <xdr:row>3</xdr:row>
      <xdr:rowOff>264326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2E7FE8-BD3E-43D0-927D-839468C7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62" y="839481"/>
          <a:ext cx="1469571" cy="5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174760</xdr:colOff>
      <xdr:row>2</xdr:row>
      <xdr:rowOff>35378</xdr:rowOff>
    </xdr:from>
    <xdr:to>
      <xdr:col>9</xdr:col>
      <xdr:colOff>1647959</xdr:colOff>
      <xdr:row>3</xdr:row>
      <xdr:rowOff>264326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CD8776D-5C01-4E17-B1A5-B0E8AA25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8672" y="843643"/>
          <a:ext cx="1469571" cy="52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83030</xdr:colOff>
      <xdr:row>2</xdr:row>
      <xdr:rowOff>22570</xdr:rowOff>
    </xdr:from>
    <xdr:to>
      <xdr:col>5</xdr:col>
      <xdr:colOff>1305540</xdr:colOff>
      <xdr:row>2</xdr:row>
      <xdr:rowOff>288914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47B66B-729C-A114-DB88-8211C5A6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878" y="829394"/>
          <a:ext cx="1222510" cy="26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1019042</xdr:colOff>
      <xdr:row>2</xdr:row>
      <xdr:rowOff>22570</xdr:rowOff>
    </xdr:from>
    <xdr:to>
      <xdr:col>12</xdr:col>
      <xdr:colOff>888411</xdr:colOff>
      <xdr:row>2</xdr:row>
      <xdr:rowOff>288914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026D97-BCD0-48B1-BD4B-56A5A132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2117" y="829394"/>
          <a:ext cx="1246093" cy="26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81663E-B47F-42B4-8C53-840CB2DE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28352" cy="73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1EC6D1-6435-4197-AE8D-3A2EB108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260" y="87549"/>
          <a:ext cx="2186348" cy="79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3872A5-78F8-415E-A6A6-630C62F6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336" y="9546"/>
          <a:ext cx="441517" cy="68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FBA070-CEEB-4697-8DDF-285E2A74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772" y="223157"/>
          <a:ext cx="1982434" cy="58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0BD5823-402A-48CA-84D1-BC82EBB5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819" y="157990"/>
          <a:ext cx="457733" cy="68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26BEDA9-9367-41F5-9705-8726BDAC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4" y="136535"/>
          <a:ext cx="437779" cy="67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409818</xdr:colOff>
      <xdr:row>6</xdr:row>
      <xdr:rowOff>25613</xdr:rowOff>
    </xdr:from>
    <xdr:to>
      <xdr:col>8</xdr:col>
      <xdr:colOff>895484</xdr:colOff>
      <xdr:row>6</xdr:row>
      <xdr:rowOff>515213</xdr:rowOff>
    </xdr:to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E2BE8473-A77B-7C29-D46D-BC032E17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6406" y="1895394"/>
          <a:ext cx="485666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254854</xdr:colOff>
      <xdr:row>6</xdr:row>
      <xdr:rowOff>17929</xdr:rowOff>
    </xdr:from>
    <xdr:to>
      <xdr:col>3</xdr:col>
      <xdr:colOff>465176</xdr:colOff>
      <xdr:row>6</xdr:row>
      <xdr:rowOff>507529</xdr:rowOff>
    </xdr:to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4D7FB2C6-E541-4893-B927-BB9C8DBC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12" y="1887710"/>
          <a:ext cx="485666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371394</xdr:colOff>
      <xdr:row>24</xdr:row>
      <xdr:rowOff>19212</xdr:rowOff>
    </xdr:from>
    <xdr:to>
      <xdr:col>8</xdr:col>
      <xdr:colOff>858715</xdr:colOff>
      <xdr:row>24</xdr:row>
      <xdr:rowOff>508812</xdr:rowOff>
    </xdr:to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09F6F6E2-9E1A-2F7B-7D65-209D28572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7982" y="10386254"/>
          <a:ext cx="487321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248447</xdr:colOff>
      <xdr:row>24</xdr:row>
      <xdr:rowOff>17932</xdr:rowOff>
    </xdr:from>
    <xdr:to>
      <xdr:col>3</xdr:col>
      <xdr:colOff>460424</xdr:colOff>
      <xdr:row>24</xdr:row>
      <xdr:rowOff>507532</xdr:rowOff>
    </xdr:to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7D1943B4-D6DA-4A4E-B20A-7CD82C4E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5" y="10384974"/>
          <a:ext cx="487321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371394</xdr:colOff>
      <xdr:row>32</xdr:row>
      <xdr:rowOff>19212</xdr:rowOff>
    </xdr:from>
    <xdr:ext cx="487321" cy="489600"/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CF81686E-E87F-4797-838C-9071677A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7982" y="10386254"/>
          <a:ext cx="487321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248447</xdr:colOff>
      <xdr:row>32</xdr:row>
      <xdr:rowOff>17932</xdr:rowOff>
    </xdr:from>
    <xdr:ext cx="487321" cy="489600"/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FBEF68BA-39E9-4E32-93D3-83135D07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5" y="10384974"/>
          <a:ext cx="487321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371394</xdr:colOff>
      <xdr:row>40</xdr:row>
      <xdr:rowOff>19212</xdr:rowOff>
    </xdr:from>
    <xdr:ext cx="487321" cy="489600"/>
    <xdr:pic>
      <xdr:nvPicPr>
        <xdr:cNvPr id="38" name="Imagen 37" descr="Twitter / X (Twemoji 14.0)">
          <a:extLst>
            <a:ext uri="{FF2B5EF4-FFF2-40B4-BE49-F238E27FC236}">
              <a16:creationId xmlns:a16="http://schemas.microsoft.com/office/drawing/2014/main" id="{55A0314C-3ED6-4292-93CD-916E09BF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7982" y="10386254"/>
          <a:ext cx="487321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248447</xdr:colOff>
      <xdr:row>40</xdr:row>
      <xdr:rowOff>17932</xdr:rowOff>
    </xdr:from>
    <xdr:ext cx="487321" cy="489600"/>
    <xdr:pic>
      <xdr:nvPicPr>
        <xdr:cNvPr id="39" name="Imagen 38" descr="Twitter / X (Twemoji 14.0)">
          <a:extLst>
            <a:ext uri="{FF2B5EF4-FFF2-40B4-BE49-F238E27FC236}">
              <a16:creationId xmlns:a16="http://schemas.microsoft.com/office/drawing/2014/main" id="{98503262-164A-4912-88A9-BFB6C99C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5" y="10384974"/>
          <a:ext cx="487321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55</xdr:row>
      <xdr:rowOff>21771</xdr:rowOff>
    </xdr:from>
    <xdr:ext cx="489600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B3E1B17D-931E-4DF5-9120-B863E31A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454641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55</xdr:row>
      <xdr:rowOff>21771</xdr:rowOff>
    </xdr:from>
    <xdr:ext cx="489600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A6C172BE-F871-4D4C-8524-2C96F365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628" y="454641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63</xdr:row>
      <xdr:rowOff>21771</xdr:rowOff>
    </xdr:from>
    <xdr:ext cx="489600" cy="489600"/>
    <xdr:pic>
      <xdr:nvPicPr>
        <xdr:cNvPr id="12" name="Imagen 11" descr="Twitter / X (Twemoji 14.0)">
          <a:extLst>
            <a:ext uri="{FF2B5EF4-FFF2-40B4-BE49-F238E27FC236}">
              <a16:creationId xmlns:a16="http://schemas.microsoft.com/office/drawing/2014/main" id="{77B891EC-123D-4419-8734-E8DA4DCBE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48196500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63</xdr:row>
      <xdr:rowOff>21771</xdr:rowOff>
    </xdr:from>
    <xdr:ext cx="489600" cy="489600"/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8794C483-ED09-406C-B11E-01D6D43A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628" y="48196500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47</xdr:row>
      <xdr:rowOff>21771</xdr:rowOff>
    </xdr:from>
    <xdr:ext cx="489600" cy="489600"/>
    <xdr:pic>
      <xdr:nvPicPr>
        <xdr:cNvPr id="14" name="Imagen 13" descr="Twitter / X (Twemoji 14.0)">
          <a:extLst>
            <a:ext uri="{FF2B5EF4-FFF2-40B4-BE49-F238E27FC236}">
              <a16:creationId xmlns:a16="http://schemas.microsoft.com/office/drawing/2014/main" id="{6035EB38-2249-4F7A-BA20-1E55631C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43" y="21300140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47</xdr:row>
      <xdr:rowOff>21771</xdr:rowOff>
    </xdr:from>
    <xdr:ext cx="489600" cy="489600"/>
    <xdr:pic>
      <xdr:nvPicPr>
        <xdr:cNvPr id="15" name="Imagen 14" descr="Twitter / X (Twemoji 14.0)">
          <a:extLst>
            <a:ext uri="{FF2B5EF4-FFF2-40B4-BE49-F238E27FC236}">
              <a16:creationId xmlns:a16="http://schemas.microsoft.com/office/drawing/2014/main" id="{72FB5D8D-6BC5-4B33-8A6B-E6CFDDA6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987" y="21300140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73</xdr:row>
      <xdr:rowOff>0</xdr:rowOff>
    </xdr:from>
    <xdr:ext cx="489600" cy="489600"/>
    <xdr:pic>
      <xdr:nvPicPr>
        <xdr:cNvPr id="16" name="Imagen 15" descr="Twitter / X (Twemoji 14.0)">
          <a:extLst>
            <a:ext uri="{FF2B5EF4-FFF2-40B4-BE49-F238E27FC236}">
              <a16:creationId xmlns:a16="http://schemas.microsoft.com/office/drawing/2014/main" id="{9391A916-45F0-4053-9CC5-77359C95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65843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73</xdr:row>
      <xdr:rowOff>0</xdr:rowOff>
    </xdr:from>
    <xdr:ext cx="489600" cy="489600"/>
    <xdr:pic>
      <xdr:nvPicPr>
        <xdr:cNvPr id="17" name="Imagen 16" descr="Twitter / X (Twemoji 14.0)">
          <a:extLst>
            <a:ext uri="{FF2B5EF4-FFF2-40B4-BE49-F238E27FC236}">
              <a16:creationId xmlns:a16="http://schemas.microsoft.com/office/drawing/2014/main" id="{A753B0D4-936B-42B1-9B47-8BB74139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65843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73</xdr:row>
      <xdr:rowOff>0</xdr:rowOff>
    </xdr:from>
    <xdr:ext cx="489600" cy="489600"/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E6E47BF6-EFA2-45BF-B4A5-F0222906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65843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73</xdr:row>
      <xdr:rowOff>0</xdr:rowOff>
    </xdr:from>
    <xdr:ext cx="489600" cy="489600"/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4550F334-6FD0-46A9-93C1-5CF442177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65843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522515</xdr:colOff>
      <xdr:row>98</xdr:row>
      <xdr:rowOff>21771</xdr:rowOff>
    </xdr:from>
    <xdr:to>
      <xdr:col>8</xdr:col>
      <xdr:colOff>1012115</xdr:colOff>
      <xdr:row>98</xdr:row>
      <xdr:rowOff>511371</xdr:rowOff>
    </xdr:to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CC5D30F0-BB30-4D84-9E9B-0A218A23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4" y="203726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125186</xdr:colOff>
      <xdr:row>98</xdr:row>
      <xdr:rowOff>21772</xdr:rowOff>
    </xdr:from>
    <xdr:to>
      <xdr:col>3</xdr:col>
      <xdr:colOff>337200</xdr:colOff>
      <xdr:row>98</xdr:row>
      <xdr:rowOff>511372</xdr:rowOff>
    </xdr:to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2CAC8314-EE14-4239-AB52-BC9FE67F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3" y="203726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522515</xdr:colOff>
      <xdr:row>122</xdr:row>
      <xdr:rowOff>21771</xdr:rowOff>
    </xdr:from>
    <xdr:ext cx="489600" cy="489600"/>
    <xdr:pic>
      <xdr:nvPicPr>
        <xdr:cNvPr id="26" name="Imagen 25" descr="Twitter / X (Twemoji 14.0)">
          <a:extLst>
            <a:ext uri="{FF2B5EF4-FFF2-40B4-BE49-F238E27FC236}">
              <a16:creationId xmlns:a16="http://schemas.microsoft.com/office/drawing/2014/main" id="{FC1731CC-B67F-40F3-9FE6-A08F03AE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103" y="3449746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125186</xdr:colOff>
      <xdr:row>122</xdr:row>
      <xdr:rowOff>21772</xdr:rowOff>
    </xdr:from>
    <xdr:ext cx="487358" cy="489600"/>
    <xdr:pic>
      <xdr:nvPicPr>
        <xdr:cNvPr id="27" name="Imagen 26" descr="Twitter / X (Twemoji 14.0)">
          <a:extLst>
            <a:ext uri="{FF2B5EF4-FFF2-40B4-BE49-F238E27FC236}">
              <a16:creationId xmlns:a16="http://schemas.microsoft.com/office/drawing/2014/main" id="{B5880581-E5AC-4BE8-BCA5-DCE99206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44" y="34497470"/>
          <a:ext cx="487358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DC47F8-DC56-495C-9D94-B04E3062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28352" cy="73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C8F00-E7CF-4B96-902F-23D576E8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260" y="87549"/>
          <a:ext cx="2186348" cy="79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3A9A7C-1314-4CFC-960F-388B03F35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336" y="9546"/>
          <a:ext cx="441517" cy="68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A455F7-B314-49A7-9142-9D6A282D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772" y="223157"/>
          <a:ext cx="1982434" cy="58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E3F1076-6D84-4138-8D12-C6F750C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819" y="157990"/>
          <a:ext cx="457733" cy="68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21353F2-249C-4D7D-B4D1-1C4F9294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4" y="136535"/>
          <a:ext cx="437779" cy="67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377799</xdr:colOff>
      <xdr:row>6</xdr:row>
      <xdr:rowOff>12808</xdr:rowOff>
    </xdr:from>
    <xdr:to>
      <xdr:col>8</xdr:col>
      <xdr:colOff>877847</xdr:colOff>
      <xdr:row>6</xdr:row>
      <xdr:rowOff>516808</xdr:rowOff>
    </xdr:to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E9713928-FCD1-24D2-0D13-25392B88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387" y="1882589"/>
          <a:ext cx="500048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268941</xdr:colOff>
      <xdr:row>6</xdr:row>
      <xdr:rowOff>6403</xdr:rowOff>
    </xdr:from>
    <xdr:to>
      <xdr:col>3</xdr:col>
      <xdr:colOff>493646</xdr:colOff>
      <xdr:row>6</xdr:row>
      <xdr:rowOff>510403</xdr:rowOff>
    </xdr:to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E209A408-43A3-4274-97F9-998B54C8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899" y="1876184"/>
          <a:ext cx="500049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416219</xdr:colOff>
      <xdr:row>23</xdr:row>
      <xdr:rowOff>19209</xdr:rowOff>
    </xdr:from>
    <xdr:to>
      <xdr:col>8</xdr:col>
      <xdr:colOff>902998</xdr:colOff>
      <xdr:row>23</xdr:row>
      <xdr:rowOff>508809</xdr:rowOff>
    </xdr:to>
    <xdr:pic>
      <xdr:nvPicPr>
        <xdr:cNvPr id="8" name="Imagen 7" descr="Twitter / X (Twemoji 14.0)">
          <a:extLst>
            <a:ext uri="{FF2B5EF4-FFF2-40B4-BE49-F238E27FC236}">
              <a16:creationId xmlns:a16="http://schemas.microsoft.com/office/drawing/2014/main" id="{B23A971E-E07A-C8CC-D24E-FA965E4C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807" y="8465243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236924</xdr:colOff>
      <xdr:row>23</xdr:row>
      <xdr:rowOff>19210</xdr:rowOff>
    </xdr:from>
    <xdr:to>
      <xdr:col>3</xdr:col>
      <xdr:colOff>448359</xdr:colOff>
      <xdr:row>23</xdr:row>
      <xdr:rowOff>508810</xdr:rowOff>
    </xdr:to>
    <xdr:pic>
      <xdr:nvPicPr>
        <xdr:cNvPr id="9" name="Imagen 8" descr="Twitter / X (Twemoji 14.0)">
          <a:extLst>
            <a:ext uri="{FF2B5EF4-FFF2-40B4-BE49-F238E27FC236}">
              <a16:creationId xmlns:a16="http://schemas.microsoft.com/office/drawing/2014/main" id="{E793C02B-59D1-425A-ADB7-C46DA6C5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8465244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416219</xdr:colOff>
      <xdr:row>32</xdr:row>
      <xdr:rowOff>19209</xdr:rowOff>
    </xdr:from>
    <xdr:ext cx="486779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ABD54526-E723-476C-909F-3487B13B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807" y="8465243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236924</xdr:colOff>
      <xdr:row>32</xdr:row>
      <xdr:rowOff>19210</xdr:rowOff>
    </xdr:from>
    <xdr:ext cx="486779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B5C10AD0-19B3-43F6-97B1-BF622F33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8465244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416219</xdr:colOff>
      <xdr:row>41</xdr:row>
      <xdr:rowOff>19209</xdr:rowOff>
    </xdr:from>
    <xdr:ext cx="486779" cy="489600"/>
    <xdr:pic>
      <xdr:nvPicPr>
        <xdr:cNvPr id="12" name="Imagen 11" descr="Twitter / X (Twemoji 14.0)">
          <a:extLst>
            <a:ext uri="{FF2B5EF4-FFF2-40B4-BE49-F238E27FC236}">
              <a16:creationId xmlns:a16="http://schemas.microsoft.com/office/drawing/2014/main" id="{B5E54B03-8B90-4E28-8483-F743908B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2807" y="12352083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236924</xdr:colOff>
      <xdr:row>41</xdr:row>
      <xdr:rowOff>19210</xdr:rowOff>
    </xdr:from>
    <xdr:ext cx="486779" cy="489600"/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5F1143D0-E0CC-43EA-89C5-22824167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2352084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48</xdr:row>
      <xdr:rowOff>0</xdr:rowOff>
    </xdr:from>
    <xdr:ext cx="489600" cy="489600"/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FA5A6F98-87BA-4B86-85E2-9E82B291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48</xdr:row>
      <xdr:rowOff>0</xdr:rowOff>
    </xdr:from>
    <xdr:ext cx="489600" cy="489600"/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094E4707-57D3-4581-B126-08E23E959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48</xdr:row>
      <xdr:rowOff>0</xdr:rowOff>
    </xdr:from>
    <xdr:ext cx="489600" cy="489600"/>
    <xdr:pic>
      <xdr:nvPicPr>
        <xdr:cNvPr id="24" name="Imagen 23" descr="Twitter / X (Twemoji 14.0)">
          <a:extLst>
            <a:ext uri="{FF2B5EF4-FFF2-40B4-BE49-F238E27FC236}">
              <a16:creationId xmlns:a16="http://schemas.microsoft.com/office/drawing/2014/main" id="{CE35EE66-2B04-40F4-8601-368673A1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48</xdr:row>
      <xdr:rowOff>0</xdr:rowOff>
    </xdr:from>
    <xdr:ext cx="489600" cy="489600"/>
    <xdr:pic>
      <xdr:nvPicPr>
        <xdr:cNvPr id="25" name="Imagen 24" descr="Twitter / X (Twemoji 14.0)">
          <a:extLst>
            <a:ext uri="{FF2B5EF4-FFF2-40B4-BE49-F238E27FC236}">
              <a16:creationId xmlns:a16="http://schemas.microsoft.com/office/drawing/2014/main" id="{1E852AF5-A265-4651-BC54-23B2791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146954</xdr:colOff>
      <xdr:row>73</xdr:row>
      <xdr:rowOff>21772</xdr:rowOff>
    </xdr:from>
    <xdr:to>
      <xdr:col>3</xdr:col>
      <xdr:colOff>358968</xdr:colOff>
      <xdr:row>73</xdr:row>
      <xdr:rowOff>511372</xdr:rowOff>
    </xdr:to>
    <xdr:pic>
      <xdr:nvPicPr>
        <xdr:cNvPr id="26" name="Imagen 25" descr="Twitter / X (Twemoji 14.0)">
          <a:extLst>
            <a:ext uri="{FF2B5EF4-FFF2-40B4-BE49-F238E27FC236}">
              <a16:creationId xmlns:a16="http://schemas.microsoft.com/office/drawing/2014/main" id="{0C6FFF44-5419-4C19-AE32-75E4CE4B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1" y="236818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500745</xdr:colOff>
      <xdr:row>73</xdr:row>
      <xdr:rowOff>21772</xdr:rowOff>
    </xdr:from>
    <xdr:to>
      <xdr:col>8</xdr:col>
      <xdr:colOff>990345</xdr:colOff>
      <xdr:row>73</xdr:row>
      <xdr:rowOff>511372</xdr:rowOff>
    </xdr:to>
    <xdr:pic>
      <xdr:nvPicPr>
        <xdr:cNvPr id="27" name="Imagen 26" descr="Twitter / X (Twemoji 14.0)">
          <a:extLst>
            <a:ext uri="{FF2B5EF4-FFF2-40B4-BE49-F238E27FC236}">
              <a16:creationId xmlns:a16="http://schemas.microsoft.com/office/drawing/2014/main" id="{D181BE24-2ED6-41AE-BC99-A6877028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4" y="236818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146954</xdr:colOff>
      <xdr:row>83</xdr:row>
      <xdr:rowOff>21772</xdr:rowOff>
    </xdr:from>
    <xdr:ext cx="487358" cy="489600"/>
    <xdr:pic>
      <xdr:nvPicPr>
        <xdr:cNvPr id="28" name="Imagen 27" descr="Twitter / X (Twemoji 14.0)">
          <a:extLst>
            <a:ext uri="{FF2B5EF4-FFF2-40B4-BE49-F238E27FC236}">
              <a16:creationId xmlns:a16="http://schemas.microsoft.com/office/drawing/2014/main" id="{E85B7251-8CF9-4FBD-B8B2-C7B7B682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912" y="25526360"/>
          <a:ext cx="487358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500745</xdr:colOff>
      <xdr:row>83</xdr:row>
      <xdr:rowOff>21772</xdr:rowOff>
    </xdr:from>
    <xdr:ext cx="489600" cy="489600"/>
    <xdr:pic>
      <xdr:nvPicPr>
        <xdr:cNvPr id="29" name="Imagen 28" descr="Twitter / X (Twemoji 14.0)">
          <a:extLst>
            <a:ext uri="{FF2B5EF4-FFF2-40B4-BE49-F238E27FC236}">
              <a16:creationId xmlns:a16="http://schemas.microsoft.com/office/drawing/2014/main" id="{1F2E20E9-8ECF-492E-BAE9-31AA254AF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333" y="25526360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146954</xdr:colOff>
      <xdr:row>91</xdr:row>
      <xdr:rowOff>21772</xdr:rowOff>
    </xdr:from>
    <xdr:ext cx="487358" cy="489600"/>
    <xdr:pic>
      <xdr:nvPicPr>
        <xdr:cNvPr id="30" name="Imagen 29" descr="Twitter / X (Twemoji 14.0)">
          <a:extLst>
            <a:ext uri="{FF2B5EF4-FFF2-40B4-BE49-F238E27FC236}">
              <a16:creationId xmlns:a16="http://schemas.microsoft.com/office/drawing/2014/main" id="{32D757E0-3FE8-411E-8C2D-7C4EDD9C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912" y="28644797"/>
          <a:ext cx="487358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500745</xdr:colOff>
      <xdr:row>91</xdr:row>
      <xdr:rowOff>21772</xdr:rowOff>
    </xdr:from>
    <xdr:ext cx="489600" cy="489600"/>
    <xdr:pic>
      <xdr:nvPicPr>
        <xdr:cNvPr id="31" name="Imagen 30" descr="Twitter / X (Twemoji 14.0)">
          <a:extLst>
            <a:ext uri="{FF2B5EF4-FFF2-40B4-BE49-F238E27FC236}">
              <a16:creationId xmlns:a16="http://schemas.microsoft.com/office/drawing/2014/main" id="{AD74C618-62EF-45AF-8E20-843A6F1C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333" y="28644797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403413</xdr:colOff>
      <xdr:row>103</xdr:row>
      <xdr:rowOff>19210</xdr:rowOff>
    </xdr:from>
    <xdr:to>
      <xdr:col>8</xdr:col>
      <xdr:colOff>888603</xdr:colOff>
      <xdr:row>103</xdr:row>
      <xdr:rowOff>508810</xdr:rowOff>
    </xdr:to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80DC20FC-B429-D015-E80A-CABEFDFE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36390303"/>
          <a:ext cx="48519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103</xdr:row>
      <xdr:rowOff>19211</xdr:rowOff>
    </xdr:from>
    <xdr:to>
      <xdr:col>3</xdr:col>
      <xdr:colOff>491593</xdr:colOff>
      <xdr:row>103</xdr:row>
      <xdr:rowOff>508811</xdr:rowOff>
    </xdr:to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5F72E353-BC11-424C-B750-8ECA5D17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302" y="36390304"/>
          <a:ext cx="491593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352185</xdr:colOff>
      <xdr:row>124</xdr:row>
      <xdr:rowOff>25613</xdr:rowOff>
    </xdr:from>
    <xdr:to>
      <xdr:col>8</xdr:col>
      <xdr:colOff>838964</xdr:colOff>
      <xdr:row>124</xdr:row>
      <xdr:rowOff>515213</xdr:rowOff>
    </xdr:to>
    <xdr:pic>
      <xdr:nvPicPr>
        <xdr:cNvPr id="38" name="Imagen 37" descr="Twitter / X (Twemoji 14.0)">
          <a:extLst>
            <a:ext uri="{FF2B5EF4-FFF2-40B4-BE49-F238E27FC236}">
              <a16:creationId xmlns:a16="http://schemas.microsoft.com/office/drawing/2014/main" id="{117419A7-F75D-0599-2F2C-06657A751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773" y="45662369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30739</xdr:colOff>
      <xdr:row>124</xdr:row>
      <xdr:rowOff>17929</xdr:rowOff>
    </xdr:from>
    <xdr:to>
      <xdr:col>3</xdr:col>
      <xdr:colOff>517518</xdr:colOff>
      <xdr:row>124</xdr:row>
      <xdr:rowOff>507529</xdr:rowOff>
    </xdr:to>
    <xdr:pic>
      <xdr:nvPicPr>
        <xdr:cNvPr id="39" name="Imagen 38" descr="Twitter / X (Twemoji 14.0)">
          <a:extLst>
            <a:ext uri="{FF2B5EF4-FFF2-40B4-BE49-F238E27FC236}">
              <a16:creationId xmlns:a16="http://schemas.microsoft.com/office/drawing/2014/main" id="{4EE9CC11-3F44-43C4-BE3A-87C9723D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41" y="45654685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352185</xdr:colOff>
      <xdr:row>136</xdr:row>
      <xdr:rowOff>25613</xdr:rowOff>
    </xdr:from>
    <xdr:ext cx="486779" cy="489600"/>
    <xdr:pic>
      <xdr:nvPicPr>
        <xdr:cNvPr id="42" name="Imagen 41" descr="Twitter / X (Twemoji 14.0)">
          <a:extLst>
            <a:ext uri="{FF2B5EF4-FFF2-40B4-BE49-F238E27FC236}">
              <a16:creationId xmlns:a16="http://schemas.microsoft.com/office/drawing/2014/main" id="{AFF6A1A3-4BC5-4D4C-A449-07A4BFA4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8773" y="45662369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30739</xdr:colOff>
      <xdr:row>136</xdr:row>
      <xdr:rowOff>17929</xdr:rowOff>
    </xdr:from>
    <xdr:ext cx="486779" cy="489600"/>
    <xdr:pic>
      <xdr:nvPicPr>
        <xdr:cNvPr id="43" name="Imagen 42" descr="Twitter / X (Twemoji 14.0)">
          <a:extLst>
            <a:ext uri="{FF2B5EF4-FFF2-40B4-BE49-F238E27FC236}">
              <a16:creationId xmlns:a16="http://schemas.microsoft.com/office/drawing/2014/main" id="{0A648004-EABF-412B-92F7-E58F7F95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41" y="45654685"/>
          <a:ext cx="48677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932A64-429E-48CB-9342-42042F46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28352" cy="73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0665B8-2BBA-43B0-BF3E-AF415901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260" y="87549"/>
          <a:ext cx="2186348" cy="79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CE2EDE-06E2-4B19-A699-BD31D445A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336" y="9546"/>
          <a:ext cx="441517" cy="68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1B84E1B-B69B-421E-BADE-47F1EE55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772" y="223157"/>
          <a:ext cx="1982434" cy="58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DF0D518-117F-4AE6-B69E-89D01D31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819" y="157990"/>
          <a:ext cx="457733" cy="68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661841-44E2-4C15-B180-A1381896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4" y="136535"/>
          <a:ext cx="437779" cy="67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468085</xdr:colOff>
      <xdr:row>6</xdr:row>
      <xdr:rowOff>21771</xdr:rowOff>
    </xdr:from>
    <xdr:to>
      <xdr:col>8</xdr:col>
      <xdr:colOff>957685</xdr:colOff>
      <xdr:row>6</xdr:row>
      <xdr:rowOff>511371</xdr:rowOff>
    </xdr:to>
    <xdr:pic>
      <xdr:nvPicPr>
        <xdr:cNvPr id="26" name="Imagen 25" descr="Twitter / X (Twemoji 14.0)">
          <a:extLst>
            <a:ext uri="{FF2B5EF4-FFF2-40B4-BE49-F238E27FC236}">
              <a16:creationId xmlns:a16="http://schemas.microsoft.com/office/drawing/2014/main" id="{277C12AA-C6BB-4076-A55D-FCF70A14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314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185058</xdr:colOff>
      <xdr:row>6</xdr:row>
      <xdr:rowOff>21771</xdr:rowOff>
    </xdr:from>
    <xdr:to>
      <xdr:col>3</xdr:col>
      <xdr:colOff>397072</xdr:colOff>
      <xdr:row>6</xdr:row>
      <xdr:rowOff>511371</xdr:rowOff>
    </xdr:to>
    <xdr:pic>
      <xdr:nvPicPr>
        <xdr:cNvPr id="27" name="Imagen 26" descr="Twitter / X (Twemoji 14.0)">
          <a:extLst>
            <a:ext uri="{FF2B5EF4-FFF2-40B4-BE49-F238E27FC236}">
              <a16:creationId xmlns:a16="http://schemas.microsoft.com/office/drawing/2014/main" id="{2854F034-3371-498F-AC1A-71B6EAD8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468085</xdr:colOff>
      <xdr:row>24</xdr:row>
      <xdr:rowOff>21771</xdr:rowOff>
    </xdr:from>
    <xdr:ext cx="489600" cy="489600"/>
    <xdr:pic>
      <xdr:nvPicPr>
        <xdr:cNvPr id="28" name="Imagen 27" descr="Twitter / X (Twemoji 14.0)">
          <a:extLst>
            <a:ext uri="{FF2B5EF4-FFF2-40B4-BE49-F238E27FC236}">
              <a16:creationId xmlns:a16="http://schemas.microsoft.com/office/drawing/2014/main" id="{8AA6CF72-39CC-4914-B389-0238D89D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673" y="189155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185058</xdr:colOff>
      <xdr:row>24</xdr:row>
      <xdr:rowOff>21771</xdr:rowOff>
    </xdr:from>
    <xdr:ext cx="487358" cy="489600"/>
    <xdr:pic>
      <xdr:nvPicPr>
        <xdr:cNvPr id="29" name="Imagen 28" descr="Twitter / X (Twemoji 14.0)">
          <a:extLst>
            <a:ext uri="{FF2B5EF4-FFF2-40B4-BE49-F238E27FC236}">
              <a16:creationId xmlns:a16="http://schemas.microsoft.com/office/drawing/2014/main" id="{DA294637-7F58-4D9D-B803-02D1101C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016" y="1891552"/>
          <a:ext cx="487358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56</xdr:row>
      <xdr:rowOff>21771</xdr:rowOff>
    </xdr:from>
    <xdr:ext cx="489600" cy="489600"/>
    <xdr:pic>
      <xdr:nvPicPr>
        <xdr:cNvPr id="30" name="Imagen 29" descr="Twitter / X (Twemoji 14.0)">
          <a:extLst>
            <a:ext uri="{FF2B5EF4-FFF2-40B4-BE49-F238E27FC236}">
              <a16:creationId xmlns:a16="http://schemas.microsoft.com/office/drawing/2014/main" id="{3655DD6F-30B3-4758-B8E7-84EDAC5E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2518954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56</xdr:row>
      <xdr:rowOff>21771</xdr:rowOff>
    </xdr:from>
    <xdr:ext cx="489600" cy="489600"/>
    <xdr:pic>
      <xdr:nvPicPr>
        <xdr:cNvPr id="31" name="Imagen 30" descr="Twitter / X (Twemoji 14.0)">
          <a:extLst>
            <a:ext uri="{FF2B5EF4-FFF2-40B4-BE49-F238E27FC236}">
              <a16:creationId xmlns:a16="http://schemas.microsoft.com/office/drawing/2014/main" id="{945C6136-FF2A-40FE-9F42-7FD1B169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628" y="2518954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46</xdr:row>
      <xdr:rowOff>21771</xdr:rowOff>
    </xdr:from>
    <xdr:ext cx="489600" cy="489600"/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75ADF8F5-452E-4C14-8FA7-969A145A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2518954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46</xdr:row>
      <xdr:rowOff>21771</xdr:rowOff>
    </xdr:from>
    <xdr:ext cx="489600" cy="489600"/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D2DD7C54-8988-4EF0-B1F8-4B2092CA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628" y="2518954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35</xdr:row>
      <xdr:rowOff>21771</xdr:rowOff>
    </xdr:from>
    <xdr:ext cx="489600" cy="489600"/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B4CB5A23-6434-4B56-9640-46FCA031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2518954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35</xdr:row>
      <xdr:rowOff>21771</xdr:rowOff>
    </xdr:from>
    <xdr:ext cx="489600" cy="489600"/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540C114F-FD21-4D47-A29E-C8947E0D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0628" y="2518954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422623</xdr:colOff>
      <xdr:row>63</xdr:row>
      <xdr:rowOff>19211</xdr:rowOff>
    </xdr:from>
    <xdr:to>
      <xdr:col>8</xdr:col>
      <xdr:colOff>911322</xdr:colOff>
      <xdr:row>63</xdr:row>
      <xdr:rowOff>508811</xdr:rowOff>
    </xdr:to>
    <xdr:pic>
      <xdr:nvPicPr>
        <xdr:cNvPr id="14" name="Imagen 13" descr="San Marino Twitter Emoji">
          <a:extLst>
            <a:ext uri="{FF2B5EF4-FFF2-40B4-BE49-F238E27FC236}">
              <a16:creationId xmlns:a16="http://schemas.microsoft.com/office/drawing/2014/main" id="{1E26C335-7D8D-D00A-E293-03D9A6FA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211" y="22065984"/>
          <a:ext cx="4886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224116</xdr:colOff>
      <xdr:row>63</xdr:row>
      <xdr:rowOff>25613</xdr:rowOff>
    </xdr:from>
    <xdr:to>
      <xdr:col>3</xdr:col>
      <xdr:colOff>437471</xdr:colOff>
      <xdr:row>63</xdr:row>
      <xdr:rowOff>515213</xdr:rowOff>
    </xdr:to>
    <xdr:pic>
      <xdr:nvPicPr>
        <xdr:cNvPr id="15" name="Imagen 14" descr="San Marino Twitter Emoji">
          <a:extLst>
            <a:ext uri="{FF2B5EF4-FFF2-40B4-BE49-F238E27FC236}">
              <a16:creationId xmlns:a16="http://schemas.microsoft.com/office/drawing/2014/main" id="{B6A4BE42-166F-4D08-9CAD-ABE3C0B9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74" y="22072386"/>
          <a:ext cx="4886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422623</xdr:colOff>
      <xdr:row>76</xdr:row>
      <xdr:rowOff>25612</xdr:rowOff>
    </xdr:from>
    <xdr:ext cx="488699" cy="489600"/>
    <xdr:pic>
      <xdr:nvPicPr>
        <xdr:cNvPr id="16" name="Imagen 15" descr="San Marino Twitter Emoji">
          <a:extLst>
            <a:ext uri="{FF2B5EF4-FFF2-40B4-BE49-F238E27FC236}">
              <a16:creationId xmlns:a16="http://schemas.microsoft.com/office/drawing/2014/main" id="{7568A79F-3524-4E2C-A2CE-49DD6814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211" y="26727628"/>
          <a:ext cx="4886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224116</xdr:colOff>
      <xdr:row>76</xdr:row>
      <xdr:rowOff>25612</xdr:rowOff>
    </xdr:from>
    <xdr:ext cx="488699" cy="489600"/>
    <xdr:pic>
      <xdr:nvPicPr>
        <xdr:cNvPr id="17" name="Imagen 16" descr="San Marino Twitter Emoji">
          <a:extLst>
            <a:ext uri="{FF2B5EF4-FFF2-40B4-BE49-F238E27FC236}">
              <a16:creationId xmlns:a16="http://schemas.microsoft.com/office/drawing/2014/main" id="{CDF6EE58-1FB7-4A2A-A22C-78101D38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74" y="26727628"/>
          <a:ext cx="4886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441834</xdr:colOff>
      <xdr:row>85</xdr:row>
      <xdr:rowOff>19210</xdr:rowOff>
    </xdr:from>
    <xdr:to>
      <xdr:col>8</xdr:col>
      <xdr:colOff>928040</xdr:colOff>
      <xdr:row>85</xdr:row>
      <xdr:rowOff>508810</xdr:rowOff>
    </xdr:to>
    <xdr:pic>
      <xdr:nvPicPr>
        <xdr:cNvPr id="12" name="Imagen 11" descr="Twitter / X (Twemoji 14.0)">
          <a:extLst>
            <a:ext uri="{FF2B5EF4-FFF2-40B4-BE49-F238E27FC236}">
              <a16:creationId xmlns:a16="http://schemas.microsoft.com/office/drawing/2014/main" id="{918C07C7-5BB3-5153-133F-E0AFC29E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422" y="29826857"/>
          <a:ext cx="486206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204905</xdr:colOff>
      <xdr:row>85</xdr:row>
      <xdr:rowOff>19211</xdr:rowOff>
    </xdr:from>
    <xdr:to>
      <xdr:col>3</xdr:col>
      <xdr:colOff>415767</xdr:colOff>
      <xdr:row>85</xdr:row>
      <xdr:rowOff>508811</xdr:rowOff>
    </xdr:to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7620CDB9-77A3-4FFA-B71E-3801A7DB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63" y="29826858"/>
          <a:ext cx="486206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441834</xdr:colOff>
      <xdr:row>106</xdr:row>
      <xdr:rowOff>19210</xdr:rowOff>
    </xdr:from>
    <xdr:ext cx="486206" cy="489600"/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94D7A676-9F47-4615-B497-B15ED444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422" y="29826857"/>
          <a:ext cx="486206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204905</xdr:colOff>
      <xdr:row>106</xdr:row>
      <xdr:rowOff>19211</xdr:rowOff>
    </xdr:from>
    <xdr:ext cx="486206" cy="489600"/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3245E612-FC56-4CCA-A4CD-D42BEB62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63" y="29826858"/>
          <a:ext cx="486206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517071</xdr:colOff>
      <xdr:row>139</xdr:row>
      <xdr:rowOff>21771</xdr:rowOff>
    </xdr:from>
    <xdr:to>
      <xdr:col>8</xdr:col>
      <xdr:colOff>1006671</xdr:colOff>
      <xdr:row>139</xdr:row>
      <xdr:rowOff>511371</xdr:rowOff>
    </xdr:to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076B52B7-CF07-48AE-9614-DE029CAE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8886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119746</xdr:colOff>
      <xdr:row>139</xdr:row>
      <xdr:rowOff>21772</xdr:rowOff>
    </xdr:from>
    <xdr:to>
      <xdr:col>3</xdr:col>
      <xdr:colOff>331760</xdr:colOff>
      <xdr:row>139</xdr:row>
      <xdr:rowOff>511372</xdr:rowOff>
    </xdr:to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942F5156-EBD5-4E8E-BBD8-513F7D42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3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517071</xdr:colOff>
      <xdr:row>131</xdr:row>
      <xdr:rowOff>21771</xdr:rowOff>
    </xdr:from>
    <xdr:to>
      <xdr:col>8</xdr:col>
      <xdr:colOff>1006671</xdr:colOff>
      <xdr:row>131</xdr:row>
      <xdr:rowOff>511371</xdr:rowOff>
    </xdr:to>
    <xdr:pic>
      <xdr:nvPicPr>
        <xdr:cNvPr id="24" name="Imagen 23" descr="Twitter / X (Twemoji 14.0)">
          <a:extLst>
            <a:ext uri="{FF2B5EF4-FFF2-40B4-BE49-F238E27FC236}">
              <a16:creationId xmlns:a16="http://schemas.microsoft.com/office/drawing/2014/main" id="{6E2AA771-5892-4FBE-92A2-AD15EBDB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8886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119746</xdr:colOff>
      <xdr:row>131</xdr:row>
      <xdr:rowOff>21772</xdr:rowOff>
    </xdr:from>
    <xdr:to>
      <xdr:col>3</xdr:col>
      <xdr:colOff>331760</xdr:colOff>
      <xdr:row>131</xdr:row>
      <xdr:rowOff>511372</xdr:rowOff>
    </xdr:to>
    <xdr:pic>
      <xdr:nvPicPr>
        <xdr:cNvPr id="25" name="Imagen 24" descr="Twitter / X (Twemoji 14.0)">
          <a:extLst>
            <a:ext uri="{FF2B5EF4-FFF2-40B4-BE49-F238E27FC236}">
              <a16:creationId xmlns:a16="http://schemas.microsoft.com/office/drawing/2014/main" id="{C0B86F45-E905-4AF9-81B9-AD054C00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3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517071</xdr:colOff>
      <xdr:row>123</xdr:row>
      <xdr:rowOff>21771</xdr:rowOff>
    </xdr:from>
    <xdr:to>
      <xdr:col>8</xdr:col>
      <xdr:colOff>1006671</xdr:colOff>
      <xdr:row>123</xdr:row>
      <xdr:rowOff>511371</xdr:rowOff>
    </xdr:to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61AF79DC-558F-4FB6-A531-BA18B8DC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8886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119746</xdr:colOff>
      <xdr:row>123</xdr:row>
      <xdr:rowOff>21772</xdr:rowOff>
    </xdr:from>
    <xdr:to>
      <xdr:col>3</xdr:col>
      <xdr:colOff>331760</xdr:colOff>
      <xdr:row>123</xdr:row>
      <xdr:rowOff>511372</xdr:rowOff>
    </xdr:to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3AB58329-A40F-4A2E-ADD5-F0B58E0F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3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81A2A6-669A-4DC2-BF1C-8B90A440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28352" cy="73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729F27-072C-4FE7-88C6-3E9A77D9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260" y="87549"/>
          <a:ext cx="2186348" cy="79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8E1C1D-C837-48B2-A792-1315176E3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336" y="9546"/>
          <a:ext cx="441517" cy="68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81D1CA-5E66-4CEC-B0E0-1AFC8373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772" y="223157"/>
          <a:ext cx="1982434" cy="58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34144A-BB13-489F-A4D6-EC34E427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819" y="157990"/>
          <a:ext cx="457733" cy="68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37C5B41-BC06-4A2D-9653-601C8625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4" y="136535"/>
          <a:ext cx="437779" cy="67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38</xdr:row>
      <xdr:rowOff>0</xdr:rowOff>
    </xdr:from>
    <xdr:ext cx="489600" cy="489600"/>
    <xdr:pic>
      <xdr:nvPicPr>
        <xdr:cNvPr id="8" name="Imagen 7" descr="Twitter / X (Twemoji 14.0)">
          <a:extLst>
            <a:ext uri="{FF2B5EF4-FFF2-40B4-BE49-F238E27FC236}">
              <a16:creationId xmlns:a16="http://schemas.microsoft.com/office/drawing/2014/main" id="{5C587028-23F1-4DCC-A246-8B97DC71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38</xdr:row>
      <xdr:rowOff>0</xdr:rowOff>
    </xdr:from>
    <xdr:ext cx="489600" cy="489600"/>
    <xdr:pic>
      <xdr:nvPicPr>
        <xdr:cNvPr id="9" name="Imagen 8" descr="Twitter / X (Twemoji 14.0)">
          <a:extLst>
            <a:ext uri="{FF2B5EF4-FFF2-40B4-BE49-F238E27FC236}">
              <a16:creationId xmlns:a16="http://schemas.microsoft.com/office/drawing/2014/main" id="{5FE4DBCA-7200-4F9C-AE4C-F6C2E55DD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38</xdr:row>
      <xdr:rowOff>0</xdr:rowOff>
    </xdr:from>
    <xdr:ext cx="489600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297F4543-BEFB-4EF3-9517-5DA74F6A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38</xdr:row>
      <xdr:rowOff>0</xdr:rowOff>
    </xdr:from>
    <xdr:ext cx="489600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B14CA512-907D-4013-9A07-3AB3E7A8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422622</xdr:colOff>
      <xdr:row>6</xdr:row>
      <xdr:rowOff>19210</xdr:rowOff>
    </xdr:from>
    <xdr:to>
      <xdr:col>8</xdr:col>
      <xdr:colOff>908621</xdr:colOff>
      <xdr:row>6</xdr:row>
      <xdr:rowOff>508810</xdr:rowOff>
    </xdr:to>
    <xdr:pic>
      <xdr:nvPicPr>
        <xdr:cNvPr id="42" name="Imagen 41" descr="Twitter / X (Twemoji 14.0)">
          <a:extLst>
            <a:ext uri="{FF2B5EF4-FFF2-40B4-BE49-F238E27FC236}">
              <a16:creationId xmlns:a16="http://schemas.microsoft.com/office/drawing/2014/main" id="{60862C03-5AF3-3E10-FA1E-C8BF7648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210" y="1888991"/>
          <a:ext cx="4859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236926</xdr:colOff>
      <xdr:row>6</xdr:row>
      <xdr:rowOff>17929</xdr:rowOff>
    </xdr:from>
    <xdr:to>
      <xdr:col>3</xdr:col>
      <xdr:colOff>452705</xdr:colOff>
      <xdr:row>6</xdr:row>
      <xdr:rowOff>507529</xdr:rowOff>
    </xdr:to>
    <xdr:pic>
      <xdr:nvPicPr>
        <xdr:cNvPr id="43" name="Imagen 42" descr="Twitter / X (Twemoji 14.0)">
          <a:extLst>
            <a:ext uri="{FF2B5EF4-FFF2-40B4-BE49-F238E27FC236}">
              <a16:creationId xmlns:a16="http://schemas.microsoft.com/office/drawing/2014/main" id="{3E5617A1-500A-468E-BF74-C3F09A17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4" y="1887710"/>
          <a:ext cx="491123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422622</xdr:colOff>
      <xdr:row>26</xdr:row>
      <xdr:rowOff>19210</xdr:rowOff>
    </xdr:from>
    <xdr:ext cx="485999" cy="489600"/>
    <xdr:pic>
      <xdr:nvPicPr>
        <xdr:cNvPr id="44" name="Imagen 43" descr="Twitter / X (Twemoji 14.0)">
          <a:extLst>
            <a:ext uri="{FF2B5EF4-FFF2-40B4-BE49-F238E27FC236}">
              <a16:creationId xmlns:a16="http://schemas.microsoft.com/office/drawing/2014/main" id="{D7CA405D-85FF-49F0-A113-E857C2684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210" y="1888991"/>
          <a:ext cx="4859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236926</xdr:colOff>
      <xdr:row>26</xdr:row>
      <xdr:rowOff>17929</xdr:rowOff>
    </xdr:from>
    <xdr:ext cx="491123" cy="489600"/>
    <xdr:pic>
      <xdr:nvPicPr>
        <xdr:cNvPr id="45" name="Imagen 44" descr="Twitter / X (Twemoji 14.0)">
          <a:extLst>
            <a:ext uri="{FF2B5EF4-FFF2-40B4-BE49-F238E27FC236}">
              <a16:creationId xmlns:a16="http://schemas.microsoft.com/office/drawing/2014/main" id="{EE86F6D9-B196-46BC-9417-EF4A4487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4" y="1887710"/>
          <a:ext cx="491123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422622</xdr:colOff>
      <xdr:row>46</xdr:row>
      <xdr:rowOff>19210</xdr:rowOff>
    </xdr:from>
    <xdr:ext cx="485999" cy="489600"/>
    <xdr:pic>
      <xdr:nvPicPr>
        <xdr:cNvPr id="60" name="Imagen 59" descr="Twitter / X (Twemoji 14.0)">
          <a:extLst>
            <a:ext uri="{FF2B5EF4-FFF2-40B4-BE49-F238E27FC236}">
              <a16:creationId xmlns:a16="http://schemas.microsoft.com/office/drawing/2014/main" id="{2B3F3D20-4196-4BE4-9DAA-1DDFAB82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210" y="1888991"/>
          <a:ext cx="4859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236926</xdr:colOff>
      <xdr:row>46</xdr:row>
      <xdr:rowOff>17929</xdr:rowOff>
    </xdr:from>
    <xdr:ext cx="491123" cy="489600"/>
    <xdr:pic>
      <xdr:nvPicPr>
        <xdr:cNvPr id="61" name="Imagen 60" descr="Twitter / X (Twemoji 14.0)">
          <a:extLst>
            <a:ext uri="{FF2B5EF4-FFF2-40B4-BE49-F238E27FC236}">
              <a16:creationId xmlns:a16="http://schemas.microsoft.com/office/drawing/2014/main" id="{4CD9C847-4855-4667-9AC0-BFC71710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4" y="1887710"/>
          <a:ext cx="491123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422622</xdr:colOff>
      <xdr:row>55</xdr:row>
      <xdr:rowOff>19210</xdr:rowOff>
    </xdr:from>
    <xdr:ext cx="485999" cy="489600"/>
    <xdr:pic>
      <xdr:nvPicPr>
        <xdr:cNvPr id="64" name="Imagen 63" descr="Twitter / X (Twemoji 14.0)">
          <a:extLst>
            <a:ext uri="{FF2B5EF4-FFF2-40B4-BE49-F238E27FC236}">
              <a16:creationId xmlns:a16="http://schemas.microsoft.com/office/drawing/2014/main" id="{743EF93C-50F0-4EFB-A7B5-D0F6AB26C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210" y="26964555"/>
          <a:ext cx="485999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236926</xdr:colOff>
      <xdr:row>55</xdr:row>
      <xdr:rowOff>17929</xdr:rowOff>
    </xdr:from>
    <xdr:ext cx="491123" cy="489600"/>
    <xdr:pic>
      <xdr:nvPicPr>
        <xdr:cNvPr id="65" name="Imagen 64" descr="Twitter / X (Twemoji 14.0)">
          <a:extLst>
            <a:ext uri="{FF2B5EF4-FFF2-40B4-BE49-F238E27FC236}">
              <a16:creationId xmlns:a16="http://schemas.microsoft.com/office/drawing/2014/main" id="{CE2F186D-CCF6-4FDB-A57F-8B87A303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4" y="26963274"/>
          <a:ext cx="491123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185058</xdr:colOff>
      <xdr:row>63</xdr:row>
      <xdr:rowOff>21772</xdr:rowOff>
    </xdr:from>
    <xdr:to>
      <xdr:col>3</xdr:col>
      <xdr:colOff>397072</xdr:colOff>
      <xdr:row>63</xdr:row>
      <xdr:rowOff>511372</xdr:rowOff>
    </xdr:to>
    <xdr:pic>
      <xdr:nvPicPr>
        <xdr:cNvPr id="68" name="Imagen 67" descr="Twitter / X (Twemoji 14.0)">
          <a:extLst>
            <a:ext uri="{FF2B5EF4-FFF2-40B4-BE49-F238E27FC236}">
              <a16:creationId xmlns:a16="http://schemas.microsoft.com/office/drawing/2014/main" id="{4D837BED-8818-473A-8AA5-6855070C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644543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478970</xdr:colOff>
      <xdr:row>63</xdr:row>
      <xdr:rowOff>21772</xdr:rowOff>
    </xdr:from>
    <xdr:to>
      <xdr:col>8</xdr:col>
      <xdr:colOff>968570</xdr:colOff>
      <xdr:row>63</xdr:row>
      <xdr:rowOff>511372</xdr:rowOff>
    </xdr:to>
    <xdr:pic>
      <xdr:nvPicPr>
        <xdr:cNvPr id="69" name="Imagen 68" descr="Twitter / X (Twemoji 14.0)">
          <a:extLst>
            <a:ext uri="{FF2B5EF4-FFF2-40B4-BE49-F238E27FC236}">
              <a16:creationId xmlns:a16="http://schemas.microsoft.com/office/drawing/2014/main" id="{D5324D6F-8B3F-4406-A55D-37BF6E82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199" y="644543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84</xdr:row>
      <xdr:rowOff>0</xdr:rowOff>
    </xdr:from>
    <xdr:ext cx="489600" cy="489600"/>
    <xdr:pic>
      <xdr:nvPicPr>
        <xdr:cNvPr id="70" name="Imagen 69" descr="Twitter / X (Twemoji 14.0)">
          <a:extLst>
            <a:ext uri="{FF2B5EF4-FFF2-40B4-BE49-F238E27FC236}">
              <a16:creationId xmlns:a16="http://schemas.microsoft.com/office/drawing/2014/main" id="{2D0C4EB2-BA84-491B-9039-706EA3B7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663" y="3705625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84</xdr:row>
      <xdr:rowOff>0</xdr:rowOff>
    </xdr:from>
    <xdr:ext cx="489600" cy="489600"/>
    <xdr:pic>
      <xdr:nvPicPr>
        <xdr:cNvPr id="71" name="Imagen 70" descr="Twitter / X (Twemoji 14.0)">
          <a:extLst>
            <a:ext uri="{FF2B5EF4-FFF2-40B4-BE49-F238E27FC236}">
              <a16:creationId xmlns:a16="http://schemas.microsoft.com/office/drawing/2014/main" id="{018AA01E-9E41-42E3-B6E1-3F3AA44D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475" y="3705625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84</xdr:row>
      <xdr:rowOff>0</xdr:rowOff>
    </xdr:from>
    <xdr:ext cx="489600" cy="489600"/>
    <xdr:pic>
      <xdr:nvPicPr>
        <xdr:cNvPr id="72" name="Imagen 71" descr="Twitter / X (Twemoji 14.0)">
          <a:extLst>
            <a:ext uri="{FF2B5EF4-FFF2-40B4-BE49-F238E27FC236}">
              <a16:creationId xmlns:a16="http://schemas.microsoft.com/office/drawing/2014/main" id="{629A4CDA-4B62-4B6F-8775-7A2977C1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663" y="3705625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84</xdr:row>
      <xdr:rowOff>0</xdr:rowOff>
    </xdr:from>
    <xdr:ext cx="489600" cy="489600"/>
    <xdr:pic>
      <xdr:nvPicPr>
        <xdr:cNvPr id="73" name="Imagen 72" descr="Twitter / X (Twemoji 14.0)">
          <a:extLst>
            <a:ext uri="{FF2B5EF4-FFF2-40B4-BE49-F238E27FC236}">
              <a16:creationId xmlns:a16="http://schemas.microsoft.com/office/drawing/2014/main" id="{695223D1-7672-412A-BF49-55156D8A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475" y="3705625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F7E79-0326-4810-8765-DFF9A54C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28352" cy="73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B2FC3-27BB-4EC5-9AF3-117752C1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260" y="87549"/>
          <a:ext cx="2186348" cy="79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CC8836-05F1-48A2-BDE3-0F13245A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0908" y="9546"/>
          <a:ext cx="430630" cy="68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7E7648-82D4-4721-93A3-344DF13A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772" y="223157"/>
          <a:ext cx="1982434" cy="58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94F5A0-0640-4029-B0B0-E14AE0C0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819" y="157990"/>
          <a:ext cx="457733" cy="68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1C88F4-8897-4181-B174-9934C88B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4" y="136535"/>
          <a:ext cx="437779" cy="67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30</xdr:row>
      <xdr:rowOff>0</xdr:rowOff>
    </xdr:from>
    <xdr:ext cx="489600" cy="489600"/>
    <xdr:pic>
      <xdr:nvPicPr>
        <xdr:cNvPr id="8" name="Imagen 7" descr="Twitter / X (Twemoji 14.0)">
          <a:extLst>
            <a:ext uri="{FF2B5EF4-FFF2-40B4-BE49-F238E27FC236}">
              <a16:creationId xmlns:a16="http://schemas.microsoft.com/office/drawing/2014/main" id="{B0687BB1-8889-4315-B200-FB104680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5332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30</xdr:row>
      <xdr:rowOff>0</xdr:rowOff>
    </xdr:from>
    <xdr:ext cx="489600" cy="489600"/>
    <xdr:pic>
      <xdr:nvPicPr>
        <xdr:cNvPr id="9" name="Imagen 8" descr="Twitter / X (Twemoji 14.0)">
          <a:extLst>
            <a:ext uri="{FF2B5EF4-FFF2-40B4-BE49-F238E27FC236}">
              <a16:creationId xmlns:a16="http://schemas.microsoft.com/office/drawing/2014/main" id="{66F110E6-6260-4A85-8D2B-4C778B7A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5332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30</xdr:row>
      <xdr:rowOff>0</xdr:rowOff>
    </xdr:from>
    <xdr:ext cx="489600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FD6693E7-6FAC-430A-BBEC-FBC4C0E2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5332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30</xdr:row>
      <xdr:rowOff>0</xdr:rowOff>
    </xdr:from>
    <xdr:ext cx="489600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01BD3399-5A31-4FE2-92CD-F3213966C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5332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457200</xdr:colOff>
      <xdr:row>6</xdr:row>
      <xdr:rowOff>21772</xdr:rowOff>
    </xdr:from>
    <xdr:to>
      <xdr:col>8</xdr:col>
      <xdr:colOff>946800</xdr:colOff>
      <xdr:row>6</xdr:row>
      <xdr:rowOff>511372</xdr:rowOff>
    </xdr:to>
    <xdr:pic>
      <xdr:nvPicPr>
        <xdr:cNvPr id="42" name="Imagen 41" descr="Twitter / X (Twemoji 14.0)">
          <a:extLst>
            <a:ext uri="{FF2B5EF4-FFF2-40B4-BE49-F238E27FC236}">
              <a16:creationId xmlns:a16="http://schemas.microsoft.com/office/drawing/2014/main" id="{40AD4D71-96E9-464F-95EA-23ABC256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179615</xdr:colOff>
      <xdr:row>6</xdr:row>
      <xdr:rowOff>21772</xdr:rowOff>
    </xdr:from>
    <xdr:to>
      <xdr:col>3</xdr:col>
      <xdr:colOff>391629</xdr:colOff>
      <xdr:row>6</xdr:row>
      <xdr:rowOff>511372</xdr:rowOff>
    </xdr:to>
    <xdr:pic>
      <xdr:nvPicPr>
        <xdr:cNvPr id="43" name="Imagen 42" descr="Twitter / X (Twemoji 14.0)">
          <a:extLst>
            <a:ext uri="{FF2B5EF4-FFF2-40B4-BE49-F238E27FC236}">
              <a16:creationId xmlns:a16="http://schemas.microsoft.com/office/drawing/2014/main" id="{2B69B3FB-3485-46DB-AB7E-FF6E3C71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2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457200</xdr:colOff>
      <xdr:row>21</xdr:row>
      <xdr:rowOff>21772</xdr:rowOff>
    </xdr:from>
    <xdr:ext cx="489600" cy="489600"/>
    <xdr:pic>
      <xdr:nvPicPr>
        <xdr:cNvPr id="44" name="Imagen 43" descr="Twitter / X (Twemoji 14.0)">
          <a:extLst>
            <a:ext uri="{FF2B5EF4-FFF2-40B4-BE49-F238E27FC236}">
              <a16:creationId xmlns:a16="http://schemas.microsoft.com/office/drawing/2014/main" id="{55891028-D589-4995-B6F9-C50F9A5F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179615</xdr:colOff>
      <xdr:row>21</xdr:row>
      <xdr:rowOff>21772</xdr:rowOff>
    </xdr:from>
    <xdr:ext cx="489600" cy="489600"/>
    <xdr:pic>
      <xdr:nvPicPr>
        <xdr:cNvPr id="45" name="Imagen 44" descr="Twitter / X (Twemoji 14.0)">
          <a:extLst>
            <a:ext uri="{FF2B5EF4-FFF2-40B4-BE49-F238E27FC236}">
              <a16:creationId xmlns:a16="http://schemas.microsoft.com/office/drawing/2014/main" id="{592F50B2-50CB-4CDE-84B0-1D1EEE78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2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440872</xdr:colOff>
      <xdr:row>38</xdr:row>
      <xdr:rowOff>21772</xdr:rowOff>
    </xdr:from>
    <xdr:to>
      <xdr:col>8</xdr:col>
      <xdr:colOff>930472</xdr:colOff>
      <xdr:row>38</xdr:row>
      <xdr:rowOff>511372</xdr:rowOff>
    </xdr:to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A181DBD4-FCDD-AA05-4C44-70459D11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1" y="128669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174176</xdr:colOff>
      <xdr:row>38</xdr:row>
      <xdr:rowOff>21772</xdr:rowOff>
    </xdr:from>
    <xdr:to>
      <xdr:col>3</xdr:col>
      <xdr:colOff>386190</xdr:colOff>
      <xdr:row>38</xdr:row>
      <xdr:rowOff>511372</xdr:rowOff>
    </xdr:to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C432FBE7-51BC-4F08-B33A-418FEC99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533" y="128669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440872</xdr:colOff>
      <xdr:row>55</xdr:row>
      <xdr:rowOff>21772</xdr:rowOff>
    </xdr:from>
    <xdr:ext cx="489600" cy="489600"/>
    <xdr:pic>
      <xdr:nvPicPr>
        <xdr:cNvPr id="20" name="Imagen 19" descr="Twitter / X (Twemoji 14.0)">
          <a:extLst>
            <a:ext uri="{FF2B5EF4-FFF2-40B4-BE49-F238E27FC236}">
              <a16:creationId xmlns:a16="http://schemas.microsoft.com/office/drawing/2014/main" id="{7FCD81E6-C3AA-442A-9CCD-32754E7C7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1" y="128669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174176</xdr:colOff>
      <xdr:row>55</xdr:row>
      <xdr:rowOff>21772</xdr:rowOff>
    </xdr:from>
    <xdr:ext cx="489600" cy="489600"/>
    <xdr:pic>
      <xdr:nvPicPr>
        <xdr:cNvPr id="21" name="Imagen 20" descr="Twitter / X (Twemoji 14.0)">
          <a:extLst>
            <a:ext uri="{FF2B5EF4-FFF2-40B4-BE49-F238E27FC236}">
              <a16:creationId xmlns:a16="http://schemas.microsoft.com/office/drawing/2014/main" id="{FAEA823B-41CE-40D8-A96A-D4D37F52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533" y="128669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440872</xdr:colOff>
      <xdr:row>63</xdr:row>
      <xdr:rowOff>21772</xdr:rowOff>
    </xdr:from>
    <xdr:ext cx="489600" cy="489600"/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16705751-5546-4314-8E70-265B371F4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1" y="167422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174176</xdr:colOff>
      <xdr:row>63</xdr:row>
      <xdr:rowOff>21772</xdr:rowOff>
    </xdr:from>
    <xdr:ext cx="489600" cy="489600"/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3836F6F8-A600-4F42-9FE9-66EE03255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533" y="167422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70</xdr:row>
      <xdr:rowOff>0</xdr:rowOff>
    </xdr:from>
    <xdr:ext cx="489600" cy="489600"/>
    <xdr:pic>
      <xdr:nvPicPr>
        <xdr:cNvPr id="12" name="Imagen 11" descr="Twitter / X (Twemoji 14.0)">
          <a:extLst>
            <a:ext uri="{FF2B5EF4-FFF2-40B4-BE49-F238E27FC236}">
              <a16:creationId xmlns:a16="http://schemas.microsoft.com/office/drawing/2014/main" id="{45323ED4-3EE0-479C-87F2-16776D84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70</xdr:row>
      <xdr:rowOff>0</xdr:rowOff>
    </xdr:from>
    <xdr:ext cx="489600" cy="489600"/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F7676D6D-128B-4518-ACF1-B070BE9D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70</xdr:row>
      <xdr:rowOff>0</xdr:rowOff>
    </xdr:from>
    <xdr:ext cx="489600" cy="489600"/>
    <xdr:pic>
      <xdr:nvPicPr>
        <xdr:cNvPr id="14" name="Imagen 13" descr="Twitter / X (Twemoji 14.0)">
          <a:extLst>
            <a:ext uri="{FF2B5EF4-FFF2-40B4-BE49-F238E27FC236}">
              <a16:creationId xmlns:a16="http://schemas.microsoft.com/office/drawing/2014/main" id="{54E55C45-6D22-4A34-B70F-065312EC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70</xdr:row>
      <xdr:rowOff>0</xdr:rowOff>
    </xdr:from>
    <xdr:ext cx="489600" cy="489600"/>
    <xdr:pic>
      <xdr:nvPicPr>
        <xdr:cNvPr id="15" name="Imagen 14" descr="Twitter / X (Twemoji 14.0)">
          <a:extLst>
            <a:ext uri="{FF2B5EF4-FFF2-40B4-BE49-F238E27FC236}">
              <a16:creationId xmlns:a16="http://schemas.microsoft.com/office/drawing/2014/main" id="{31D67484-04FF-457B-84DA-024336610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10379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500742</xdr:colOff>
      <xdr:row>79</xdr:row>
      <xdr:rowOff>21771</xdr:rowOff>
    </xdr:from>
    <xdr:to>
      <xdr:col>8</xdr:col>
      <xdr:colOff>990342</xdr:colOff>
      <xdr:row>79</xdr:row>
      <xdr:rowOff>511371</xdr:rowOff>
    </xdr:to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1462C6C2-DB67-A67C-7340-DF77FE1A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1" y="269475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146958</xdr:colOff>
      <xdr:row>79</xdr:row>
      <xdr:rowOff>21771</xdr:rowOff>
    </xdr:from>
    <xdr:to>
      <xdr:col>3</xdr:col>
      <xdr:colOff>358972</xdr:colOff>
      <xdr:row>79</xdr:row>
      <xdr:rowOff>511371</xdr:rowOff>
    </xdr:to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4CDFAED6-F71F-48F8-A9EB-7B4E67BA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5" y="269475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500742</xdr:colOff>
      <xdr:row>86</xdr:row>
      <xdr:rowOff>21771</xdr:rowOff>
    </xdr:from>
    <xdr:ext cx="489600" cy="489600"/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A2A6A688-9E1E-4740-A106-BE5392BB7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1" y="269475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146958</xdr:colOff>
      <xdr:row>86</xdr:row>
      <xdr:rowOff>21771</xdr:rowOff>
    </xdr:from>
    <xdr:ext cx="489600" cy="489600"/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4B1B517B-4D00-4870-9C93-35B8EA0C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5" y="269475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500742</xdr:colOff>
      <xdr:row>96</xdr:row>
      <xdr:rowOff>21771</xdr:rowOff>
    </xdr:from>
    <xdr:ext cx="489600" cy="489600"/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A8E965AA-1A74-44B3-9662-A6C33C3A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1" y="269475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146958</xdr:colOff>
      <xdr:row>96</xdr:row>
      <xdr:rowOff>21771</xdr:rowOff>
    </xdr:from>
    <xdr:ext cx="489600" cy="489600"/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B17AC999-6820-40C6-BAD8-CD3A81A2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5" y="269475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449037</xdr:colOff>
      <xdr:row>105</xdr:row>
      <xdr:rowOff>30838</xdr:rowOff>
    </xdr:from>
    <xdr:to>
      <xdr:col>8</xdr:col>
      <xdr:colOff>949338</xdr:colOff>
      <xdr:row>106</xdr:row>
      <xdr:rowOff>642</xdr:rowOff>
    </xdr:to>
    <xdr:pic>
      <xdr:nvPicPr>
        <xdr:cNvPr id="38" name="Imagen 37" descr="Twitter / X (Twemoji 14.0)">
          <a:extLst>
            <a:ext uri="{FF2B5EF4-FFF2-40B4-BE49-F238E27FC236}">
              <a16:creationId xmlns:a16="http://schemas.microsoft.com/office/drawing/2014/main" id="{F8B8E0E9-1E97-476D-99D2-4BA1D717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266" y="28682038"/>
          <a:ext cx="500301" cy="497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192313</xdr:colOff>
      <xdr:row>105</xdr:row>
      <xdr:rowOff>23574</xdr:rowOff>
    </xdr:from>
    <xdr:to>
      <xdr:col>3</xdr:col>
      <xdr:colOff>415936</xdr:colOff>
      <xdr:row>106</xdr:row>
      <xdr:rowOff>634</xdr:rowOff>
    </xdr:to>
    <xdr:pic>
      <xdr:nvPicPr>
        <xdr:cNvPr id="39" name="Imagen 38" descr="Twitter / X (Twemoji 14.0)">
          <a:extLst>
            <a:ext uri="{FF2B5EF4-FFF2-40B4-BE49-F238E27FC236}">
              <a16:creationId xmlns:a16="http://schemas.microsoft.com/office/drawing/2014/main" id="{CCF4ECD1-014C-4252-A4F4-B7CCB7C6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70" y="28674774"/>
          <a:ext cx="501209" cy="50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361957</xdr:colOff>
      <xdr:row>113</xdr:row>
      <xdr:rowOff>18706</xdr:rowOff>
    </xdr:from>
    <xdr:to>
      <xdr:col>8</xdr:col>
      <xdr:colOff>943484</xdr:colOff>
      <xdr:row>113</xdr:row>
      <xdr:rowOff>515134</xdr:rowOff>
    </xdr:to>
    <xdr:pic>
      <xdr:nvPicPr>
        <xdr:cNvPr id="26" name="Imagen 25" descr="Twitter / X (Twemoji 14.0)">
          <a:extLst>
            <a:ext uri="{FF2B5EF4-FFF2-40B4-BE49-F238E27FC236}">
              <a16:creationId xmlns:a16="http://schemas.microsoft.com/office/drawing/2014/main" id="{454CF0F9-F40A-FFDF-A64A-650E3BA7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545" y="38701412"/>
          <a:ext cx="581527" cy="496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172889</xdr:colOff>
      <xdr:row>113</xdr:row>
      <xdr:rowOff>19211</xdr:rowOff>
    </xdr:from>
    <xdr:to>
      <xdr:col>3</xdr:col>
      <xdr:colOff>479072</xdr:colOff>
      <xdr:row>113</xdr:row>
      <xdr:rowOff>515639</xdr:rowOff>
    </xdr:to>
    <xdr:pic>
      <xdr:nvPicPr>
        <xdr:cNvPr id="27" name="Imagen 26" descr="Twitter / X (Twemoji 14.0)">
          <a:extLst>
            <a:ext uri="{FF2B5EF4-FFF2-40B4-BE49-F238E27FC236}">
              <a16:creationId xmlns:a16="http://schemas.microsoft.com/office/drawing/2014/main" id="{588E8950-1DBA-45EA-9BBC-14FB5A9D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47" y="38701917"/>
          <a:ext cx="581527" cy="496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361957</xdr:colOff>
      <xdr:row>131</xdr:row>
      <xdr:rowOff>18706</xdr:rowOff>
    </xdr:from>
    <xdr:ext cx="581527" cy="496428"/>
    <xdr:pic>
      <xdr:nvPicPr>
        <xdr:cNvPr id="28" name="Imagen 27" descr="Twitter / X (Twemoji 14.0)">
          <a:extLst>
            <a:ext uri="{FF2B5EF4-FFF2-40B4-BE49-F238E27FC236}">
              <a16:creationId xmlns:a16="http://schemas.microsoft.com/office/drawing/2014/main" id="{B3923AF9-56A1-4912-B3B4-9E079A031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545" y="38701412"/>
          <a:ext cx="581527" cy="496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172889</xdr:colOff>
      <xdr:row>131</xdr:row>
      <xdr:rowOff>19211</xdr:rowOff>
    </xdr:from>
    <xdr:ext cx="581527" cy="496428"/>
    <xdr:pic>
      <xdr:nvPicPr>
        <xdr:cNvPr id="29" name="Imagen 28" descr="Twitter / X (Twemoji 14.0)">
          <a:extLst>
            <a:ext uri="{FF2B5EF4-FFF2-40B4-BE49-F238E27FC236}">
              <a16:creationId xmlns:a16="http://schemas.microsoft.com/office/drawing/2014/main" id="{477886A5-16C6-4923-B17D-291404BF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47" y="38701917"/>
          <a:ext cx="581527" cy="496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144</xdr:row>
      <xdr:rowOff>0</xdr:rowOff>
    </xdr:from>
    <xdr:ext cx="489600" cy="489600"/>
    <xdr:pic>
      <xdr:nvPicPr>
        <xdr:cNvPr id="16" name="Imagen 15" descr="Twitter / X (Twemoji 14.0)">
          <a:extLst>
            <a:ext uri="{FF2B5EF4-FFF2-40B4-BE49-F238E27FC236}">
              <a16:creationId xmlns:a16="http://schemas.microsoft.com/office/drawing/2014/main" id="{10A96DF0-FE31-4DC1-B508-29A21D0A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663" y="24140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144</xdr:row>
      <xdr:rowOff>0</xdr:rowOff>
    </xdr:from>
    <xdr:ext cx="489600" cy="489600"/>
    <xdr:pic>
      <xdr:nvPicPr>
        <xdr:cNvPr id="17" name="Imagen 16" descr="Twitter / X (Twemoji 14.0)">
          <a:extLst>
            <a:ext uri="{FF2B5EF4-FFF2-40B4-BE49-F238E27FC236}">
              <a16:creationId xmlns:a16="http://schemas.microsoft.com/office/drawing/2014/main" id="{033D91B2-119A-4600-B3F4-ADE0C0E2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475" y="24140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144</xdr:row>
      <xdr:rowOff>0</xdr:rowOff>
    </xdr:from>
    <xdr:ext cx="489600" cy="489600"/>
    <xdr:pic>
      <xdr:nvPicPr>
        <xdr:cNvPr id="24" name="Imagen 23" descr="Twitter / X (Twemoji 14.0)">
          <a:extLst>
            <a:ext uri="{FF2B5EF4-FFF2-40B4-BE49-F238E27FC236}">
              <a16:creationId xmlns:a16="http://schemas.microsoft.com/office/drawing/2014/main" id="{30B002D1-8682-42D1-96CB-E65C5F0F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663" y="24140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144</xdr:row>
      <xdr:rowOff>0</xdr:rowOff>
    </xdr:from>
    <xdr:ext cx="489600" cy="489600"/>
    <xdr:pic>
      <xdr:nvPicPr>
        <xdr:cNvPr id="25" name="Imagen 24" descr="Twitter / X (Twemoji 14.0)">
          <a:extLst>
            <a:ext uri="{FF2B5EF4-FFF2-40B4-BE49-F238E27FC236}">
              <a16:creationId xmlns:a16="http://schemas.microsoft.com/office/drawing/2014/main" id="{A83352B0-1C26-4DCE-8AAD-522E79918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475" y="24140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42C963-C8EC-4120-90A1-9AE80128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46" y="117021"/>
          <a:ext cx="2209302" cy="72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BEDF11-C0F4-4F3B-B80F-FDE5033B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3838" y="85735"/>
          <a:ext cx="2140991" cy="79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882955-F24A-42DA-9E4B-6413DFFB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936" y="7732"/>
          <a:ext cx="430631" cy="68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6DE849-BE26-4D5F-A26E-A5BAB990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0015" y="224064"/>
          <a:ext cx="1971548" cy="5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23D1C2-DBD0-41D5-B993-53E8C47A3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947" y="157083"/>
          <a:ext cx="446848" cy="683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C8BBC6-4601-42EE-BF6D-A9264AF1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166" y="138349"/>
          <a:ext cx="435058" cy="66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43</xdr:row>
      <xdr:rowOff>0</xdr:rowOff>
    </xdr:from>
    <xdr:ext cx="489600" cy="489600"/>
    <xdr:pic>
      <xdr:nvPicPr>
        <xdr:cNvPr id="8" name="Imagen 7" descr="Twitter / X (Twemoji 14.0)">
          <a:extLst>
            <a:ext uri="{FF2B5EF4-FFF2-40B4-BE49-F238E27FC236}">
              <a16:creationId xmlns:a16="http://schemas.microsoft.com/office/drawing/2014/main" id="{E62DA10C-6330-4D3F-972D-25F86FAB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382" y="133567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43</xdr:row>
      <xdr:rowOff>0</xdr:rowOff>
    </xdr:from>
    <xdr:ext cx="489600" cy="489600"/>
    <xdr:pic>
      <xdr:nvPicPr>
        <xdr:cNvPr id="9" name="Imagen 8" descr="Twitter / X (Twemoji 14.0)">
          <a:extLst>
            <a:ext uri="{FF2B5EF4-FFF2-40B4-BE49-F238E27FC236}">
              <a16:creationId xmlns:a16="http://schemas.microsoft.com/office/drawing/2014/main" id="{F68D0CD4-EE4E-4D77-8910-FAA9EC6B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688" y="133567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43</xdr:row>
      <xdr:rowOff>0</xdr:rowOff>
    </xdr:from>
    <xdr:ext cx="489600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3DFDE954-E414-410F-8410-DFF91496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382" y="133567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43</xdr:row>
      <xdr:rowOff>0</xdr:rowOff>
    </xdr:from>
    <xdr:ext cx="489600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F244BF78-C244-4DD5-9660-D52010D8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688" y="133567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125185</xdr:colOff>
      <xdr:row>6</xdr:row>
      <xdr:rowOff>21771</xdr:rowOff>
    </xdr:from>
    <xdr:to>
      <xdr:col>3</xdr:col>
      <xdr:colOff>339920</xdr:colOff>
      <xdr:row>7</xdr:row>
      <xdr:rowOff>647</xdr:rowOff>
    </xdr:to>
    <xdr:pic>
      <xdr:nvPicPr>
        <xdr:cNvPr id="44" name="Imagen 43" descr="Twitter / X (Twemoji 14.0)">
          <a:extLst>
            <a:ext uri="{FF2B5EF4-FFF2-40B4-BE49-F238E27FC236}">
              <a16:creationId xmlns:a16="http://schemas.microsoft.com/office/drawing/2014/main" id="{25931926-F029-4B53-905D-A5969ACD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28" y="40475806"/>
          <a:ext cx="486878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533399</xdr:colOff>
      <xdr:row>6</xdr:row>
      <xdr:rowOff>21771</xdr:rowOff>
    </xdr:from>
    <xdr:to>
      <xdr:col>8</xdr:col>
      <xdr:colOff>1025720</xdr:colOff>
      <xdr:row>7</xdr:row>
      <xdr:rowOff>647</xdr:rowOff>
    </xdr:to>
    <xdr:pic>
      <xdr:nvPicPr>
        <xdr:cNvPr id="45" name="Imagen 44" descr="Twitter / X (Twemoji 14.0)">
          <a:extLst>
            <a:ext uri="{FF2B5EF4-FFF2-40B4-BE49-F238E27FC236}">
              <a16:creationId xmlns:a16="http://schemas.microsoft.com/office/drawing/2014/main" id="{BBF4771F-FE9C-40EB-BB12-9342175D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85" y="40475806"/>
          <a:ext cx="490507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125185</xdr:colOff>
      <xdr:row>31</xdr:row>
      <xdr:rowOff>21771</xdr:rowOff>
    </xdr:from>
    <xdr:ext cx="489600" cy="489600"/>
    <xdr:pic>
      <xdr:nvPicPr>
        <xdr:cNvPr id="46" name="Imagen 45" descr="Twitter / X (Twemoji 14.0)">
          <a:extLst>
            <a:ext uri="{FF2B5EF4-FFF2-40B4-BE49-F238E27FC236}">
              <a16:creationId xmlns:a16="http://schemas.microsoft.com/office/drawing/2014/main" id="{C14FEC86-2613-4D80-A73D-B9FBF7FE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28" y="4823732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31</xdr:row>
      <xdr:rowOff>21771</xdr:rowOff>
    </xdr:from>
    <xdr:ext cx="489600" cy="489600"/>
    <xdr:pic>
      <xdr:nvPicPr>
        <xdr:cNvPr id="47" name="Imagen 46" descr="Twitter / X (Twemoji 14.0)">
          <a:extLst>
            <a:ext uri="{FF2B5EF4-FFF2-40B4-BE49-F238E27FC236}">
              <a16:creationId xmlns:a16="http://schemas.microsoft.com/office/drawing/2014/main" id="{F8F8173D-481F-47B1-BB32-0B1C7142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85" y="4823732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55</xdr:row>
      <xdr:rowOff>21771</xdr:rowOff>
    </xdr:from>
    <xdr:ext cx="489600" cy="489600"/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7F97587A-6289-4E97-97B7-5C50771B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28" y="4549956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55</xdr:row>
      <xdr:rowOff>21771</xdr:rowOff>
    </xdr:from>
    <xdr:ext cx="489600" cy="489600"/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D426E0D5-9018-446F-8F08-11B5EEEF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85" y="4549956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64</xdr:row>
      <xdr:rowOff>21771</xdr:rowOff>
    </xdr:from>
    <xdr:ext cx="489600" cy="489600"/>
    <xdr:pic>
      <xdr:nvPicPr>
        <xdr:cNvPr id="20" name="Imagen 19" descr="Twitter / X (Twemoji 14.0)">
          <a:extLst>
            <a:ext uri="{FF2B5EF4-FFF2-40B4-BE49-F238E27FC236}">
              <a16:creationId xmlns:a16="http://schemas.microsoft.com/office/drawing/2014/main" id="{411096D5-38EA-422E-B825-9CB97389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28" y="19352078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64</xdr:row>
      <xdr:rowOff>21771</xdr:rowOff>
    </xdr:from>
    <xdr:ext cx="489600" cy="489600"/>
    <xdr:pic>
      <xdr:nvPicPr>
        <xdr:cNvPr id="21" name="Imagen 20" descr="Twitter / X (Twemoji 14.0)">
          <a:extLst>
            <a:ext uri="{FF2B5EF4-FFF2-40B4-BE49-F238E27FC236}">
              <a16:creationId xmlns:a16="http://schemas.microsoft.com/office/drawing/2014/main" id="{A704AB32-3065-4B65-AEE8-E6F9B898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85" y="19352078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72</xdr:row>
      <xdr:rowOff>21771</xdr:rowOff>
    </xdr:from>
    <xdr:ext cx="489600" cy="489600"/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9B7AC54D-E499-4DB1-B7DD-A653F2453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28" y="2323283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72</xdr:row>
      <xdr:rowOff>21771</xdr:rowOff>
    </xdr:from>
    <xdr:ext cx="489600" cy="489600"/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068CBF2A-86AD-446D-8F10-2E8193EC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985" y="2323283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449037</xdr:colOff>
      <xdr:row>82</xdr:row>
      <xdr:rowOff>30838</xdr:rowOff>
    </xdr:from>
    <xdr:to>
      <xdr:col>8</xdr:col>
      <xdr:colOff>949338</xdr:colOff>
      <xdr:row>83</xdr:row>
      <xdr:rowOff>643</xdr:rowOff>
    </xdr:to>
    <xdr:pic>
      <xdr:nvPicPr>
        <xdr:cNvPr id="14" name="Imagen 13" descr="Twitter / X (Twemoji 14.0)">
          <a:extLst>
            <a:ext uri="{FF2B5EF4-FFF2-40B4-BE49-F238E27FC236}">
              <a16:creationId xmlns:a16="http://schemas.microsoft.com/office/drawing/2014/main" id="{3318D7D0-572C-D864-93D9-BC934CA8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4623" y="28703809"/>
          <a:ext cx="493952" cy="494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192313</xdr:colOff>
      <xdr:row>82</xdr:row>
      <xdr:rowOff>23574</xdr:rowOff>
    </xdr:from>
    <xdr:to>
      <xdr:col>3</xdr:col>
      <xdr:colOff>415936</xdr:colOff>
      <xdr:row>83</xdr:row>
      <xdr:rowOff>635</xdr:rowOff>
    </xdr:to>
    <xdr:pic>
      <xdr:nvPicPr>
        <xdr:cNvPr id="15" name="Imagen 14" descr="Twitter / X (Twemoji 14.0)">
          <a:extLst>
            <a:ext uri="{FF2B5EF4-FFF2-40B4-BE49-F238E27FC236}">
              <a16:creationId xmlns:a16="http://schemas.microsoft.com/office/drawing/2014/main" id="{A90989D9-E708-46A0-A3C0-EF45F3A1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70" y="28696545"/>
          <a:ext cx="495766" cy="495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484414</xdr:colOff>
      <xdr:row>100</xdr:row>
      <xdr:rowOff>21772</xdr:rowOff>
    </xdr:from>
    <xdr:ext cx="489600" cy="489600"/>
    <xdr:pic>
      <xdr:nvPicPr>
        <xdr:cNvPr id="27" name="Imagen 26" descr="Twitter / X (Twemoji 14.0)">
          <a:extLst>
            <a:ext uri="{FF2B5EF4-FFF2-40B4-BE49-F238E27FC236}">
              <a16:creationId xmlns:a16="http://schemas.microsoft.com/office/drawing/2014/main" id="{44928E1A-2A53-4A9F-83C4-22F32C934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1814" y="2011407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163288</xdr:colOff>
      <xdr:row>100</xdr:row>
      <xdr:rowOff>21772</xdr:rowOff>
    </xdr:from>
    <xdr:ext cx="489600" cy="489600"/>
    <xdr:pic>
      <xdr:nvPicPr>
        <xdr:cNvPr id="28" name="Imagen 27" descr="Twitter / X (Twemoji 14.0)">
          <a:extLst>
            <a:ext uri="{FF2B5EF4-FFF2-40B4-BE49-F238E27FC236}">
              <a16:creationId xmlns:a16="http://schemas.microsoft.com/office/drawing/2014/main" id="{396A0776-E1BD-43D6-87A9-2FFE70F0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831" y="2011407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468085</xdr:colOff>
      <xdr:row>110</xdr:row>
      <xdr:rowOff>21771</xdr:rowOff>
    </xdr:from>
    <xdr:to>
      <xdr:col>8</xdr:col>
      <xdr:colOff>957685</xdr:colOff>
      <xdr:row>110</xdr:row>
      <xdr:rowOff>511371</xdr:rowOff>
    </xdr:to>
    <xdr:pic>
      <xdr:nvPicPr>
        <xdr:cNvPr id="26" name="Imagen 25" descr="Twitter / X (Twemoji 14.0)">
          <a:extLst>
            <a:ext uri="{FF2B5EF4-FFF2-40B4-BE49-F238E27FC236}">
              <a16:creationId xmlns:a16="http://schemas.microsoft.com/office/drawing/2014/main" id="{3791329F-6535-4167-44CB-373FDF82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314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185058</xdr:colOff>
      <xdr:row>110</xdr:row>
      <xdr:rowOff>21771</xdr:rowOff>
    </xdr:from>
    <xdr:to>
      <xdr:col>3</xdr:col>
      <xdr:colOff>397072</xdr:colOff>
      <xdr:row>110</xdr:row>
      <xdr:rowOff>511371</xdr:rowOff>
    </xdr:to>
    <xdr:pic>
      <xdr:nvPicPr>
        <xdr:cNvPr id="29" name="Imagen 28" descr="Twitter / X (Twemoji 14.0)">
          <a:extLst>
            <a:ext uri="{FF2B5EF4-FFF2-40B4-BE49-F238E27FC236}">
              <a16:creationId xmlns:a16="http://schemas.microsoft.com/office/drawing/2014/main" id="{2A7F7826-B34D-4B5A-9DA2-EA1A0D2D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468085</xdr:colOff>
      <xdr:row>121</xdr:row>
      <xdr:rowOff>21771</xdr:rowOff>
    </xdr:from>
    <xdr:ext cx="489600" cy="489600"/>
    <xdr:pic>
      <xdr:nvPicPr>
        <xdr:cNvPr id="30" name="Imagen 29" descr="Twitter / X (Twemoji 14.0)">
          <a:extLst>
            <a:ext uri="{FF2B5EF4-FFF2-40B4-BE49-F238E27FC236}">
              <a16:creationId xmlns:a16="http://schemas.microsoft.com/office/drawing/2014/main" id="{020D21D3-ED3F-44D5-87C8-6C12649F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314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185058</xdr:colOff>
      <xdr:row>121</xdr:row>
      <xdr:rowOff>21771</xdr:rowOff>
    </xdr:from>
    <xdr:ext cx="489600" cy="489600"/>
    <xdr:pic>
      <xdr:nvPicPr>
        <xdr:cNvPr id="31" name="Imagen 30" descr="Twitter / X (Twemoji 14.0)">
          <a:extLst>
            <a:ext uri="{FF2B5EF4-FFF2-40B4-BE49-F238E27FC236}">
              <a16:creationId xmlns:a16="http://schemas.microsoft.com/office/drawing/2014/main" id="{64634B1B-FCDB-4E19-B5E9-E53E71AE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468085</xdr:colOff>
      <xdr:row>131</xdr:row>
      <xdr:rowOff>21771</xdr:rowOff>
    </xdr:from>
    <xdr:ext cx="489600" cy="489600"/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8709DAEE-C546-4C87-88EF-2AD05A2E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314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185058</xdr:colOff>
      <xdr:row>131</xdr:row>
      <xdr:rowOff>21771</xdr:rowOff>
    </xdr:from>
    <xdr:ext cx="489600" cy="489600"/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8BEB7C52-4D21-4B49-B91B-134353E53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384320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141</xdr:row>
      <xdr:rowOff>0</xdr:rowOff>
    </xdr:from>
    <xdr:ext cx="489600" cy="489600"/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A1CAE232-0239-49AE-BC50-120EC33F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4" y="684548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141</xdr:row>
      <xdr:rowOff>0</xdr:rowOff>
    </xdr:from>
    <xdr:ext cx="489600" cy="489600"/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AF8BC000-4EFF-46B7-8575-62A79396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4" y="684548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457199</xdr:colOff>
      <xdr:row>151</xdr:row>
      <xdr:rowOff>21771</xdr:rowOff>
    </xdr:from>
    <xdr:to>
      <xdr:col>8</xdr:col>
      <xdr:colOff>946799</xdr:colOff>
      <xdr:row>151</xdr:row>
      <xdr:rowOff>511371</xdr:rowOff>
    </xdr:to>
    <xdr:pic>
      <xdr:nvPicPr>
        <xdr:cNvPr id="16" name="Imagen 15" descr="Twitter / X (Twemoji 14.0)">
          <a:extLst>
            <a:ext uri="{FF2B5EF4-FFF2-40B4-BE49-F238E27FC236}">
              <a16:creationId xmlns:a16="http://schemas.microsoft.com/office/drawing/2014/main" id="{A5680EBA-473B-2B77-8B92-44BD20E2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8" y="527793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151</xdr:row>
      <xdr:rowOff>21771</xdr:rowOff>
    </xdr:from>
    <xdr:to>
      <xdr:col>3</xdr:col>
      <xdr:colOff>402514</xdr:colOff>
      <xdr:row>151</xdr:row>
      <xdr:rowOff>511371</xdr:rowOff>
    </xdr:to>
    <xdr:pic>
      <xdr:nvPicPr>
        <xdr:cNvPr id="17" name="Imagen 16" descr="Twitter / X (Twemoji 14.0)">
          <a:extLst>
            <a:ext uri="{FF2B5EF4-FFF2-40B4-BE49-F238E27FC236}">
              <a16:creationId xmlns:a16="http://schemas.microsoft.com/office/drawing/2014/main" id="{7AD13BA8-DF36-4F81-845C-AF1F8A9E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57" y="527793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457199</xdr:colOff>
      <xdr:row>170</xdr:row>
      <xdr:rowOff>21771</xdr:rowOff>
    </xdr:from>
    <xdr:ext cx="489600" cy="489600"/>
    <xdr:pic>
      <xdr:nvPicPr>
        <xdr:cNvPr id="24" name="Imagen 23" descr="Twitter / X (Twemoji 14.0)">
          <a:extLst>
            <a:ext uri="{FF2B5EF4-FFF2-40B4-BE49-F238E27FC236}">
              <a16:creationId xmlns:a16="http://schemas.microsoft.com/office/drawing/2014/main" id="{414EA783-1E85-4C61-B407-E473E9AA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8" y="527793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190500</xdr:colOff>
      <xdr:row>170</xdr:row>
      <xdr:rowOff>21771</xdr:rowOff>
    </xdr:from>
    <xdr:ext cx="489600" cy="489600"/>
    <xdr:pic>
      <xdr:nvPicPr>
        <xdr:cNvPr id="25" name="Imagen 24" descr="Twitter / X (Twemoji 14.0)">
          <a:extLst>
            <a:ext uri="{FF2B5EF4-FFF2-40B4-BE49-F238E27FC236}">
              <a16:creationId xmlns:a16="http://schemas.microsoft.com/office/drawing/2014/main" id="{91CF09C3-F9AE-4D7E-A9B9-8D63658F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57" y="527793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185058</xdr:colOff>
      <xdr:row>184</xdr:row>
      <xdr:rowOff>21772</xdr:rowOff>
    </xdr:from>
    <xdr:to>
      <xdr:col>3</xdr:col>
      <xdr:colOff>397072</xdr:colOff>
      <xdr:row>184</xdr:row>
      <xdr:rowOff>511372</xdr:rowOff>
    </xdr:to>
    <xdr:pic>
      <xdr:nvPicPr>
        <xdr:cNvPr id="52" name="Imagen 51" descr="Twitter / X (Twemoji 14.0)">
          <a:extLst>
            <a:ext uri="{FF2B5EF4-FFF2-40B4-BE49-F238E27FC236}">
              <a16:creationId xmlns:a16="http://schemas.microsoft.com/office/drawing/2014/main" id="{D3EBD479-3EF3-8A0B-FF48-BF03759E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644543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478970</xdr:colOff>
      <xdr:row>184</xdr:row>
      <xdr:rowOff>21772</xdr:rowOff>
    </xdr:from>
    <xdr:to>
      <xdr:col>8</xdr:col>
      <xdr:colOff>968570</xdr:colOff>
      <xdr:row>184</xdr:row>
      <xdr:rowOff>511372</xdr:rowOff>
    </xdr:to>
    <xdr:pic>
      <xdr:nvPicPr>
        <xdr:cNvPr id="53" name="Imagen 52" descr="Twitter / X (Twemoji 14.0)">
          <a:extLst>
            <a:ext uri="{FF2B5EF4-FFF2-40B4-BE49-F238E27FC236}">
              <a16:creationId xmlns:a16="http://schemas.microsoft.com/office/drawing/2014/main" id="{D341F56B-22BD-4226-B0FF-CECAEA1A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199" y="644543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185058</xdr:colOff>
      <xdr:row>193</xdr:row>
      <xdr:rowOff>21772</xdr:rowOff>
    </xdr:from>
    <xdr:ext cx="489600" cy="489600"/>
    <xdr:pic>
      <xdr:nvPicPr>
        <xdr:cNvPr id="56" name="Imagen 55" descr="Twitter / X (Twemoji 14.0)">
          <a:extLst>
            <a:ext uri="{FF2B5EF4-FFF2-40B4-BE49-F238E27FC236}">
              <a16:creationId xmlns:a16="http://schemas.microsoft.com/office/drawing/2014/main" id="{DB00505C-819B-4102-89B0-0B0CB48F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15" y="644543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478970</xdr:colOff>
      <xdr:row>193</xdr:row>
      <xdr:rowOff>21772</xdr:rowOff>
    </xdr:from>
    <xdr:ext cx="489600" cy="489600"/>
    <xdr:pic>
      <xdr:nvPicPr>
        <xdr:cNvPr id="57" name="Imagen 56" descr="Twitter / X (Twemoji 14.0)">
          <a:extLst>
            <a:ext uri="{FF2B5EF4-FFF2-40B4-BE49-F238E27FC236}">
              <a16:creationId xmlns:a16="http://schemas.microsoft.com/office/drawing/2014/main" id="{B9350201-6538-4B34-B3CD-BF3750F6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199" y="644543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A4F931-7554-405F-8A4A-B8E5B95E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31074" cy="722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302215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125A24-1159-4B80-A462-ED0D3D6C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3" y="87549"/>
          <a:ext cx="2170022" cy="78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03F70D-DBD5-47F7-84AB-8AE668E7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0779" y="9546"/>
          <a:ext cx="453307" cy="67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62CD7E-DFB3-4F2E-907C-6D3674CD1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6215" y="223157"/>
          <a:ext cx="1963386" cy="57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58027EF-524A-4E13-902C-7C52F024B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262" y="157990"/>
          <a:ext cx="448663" cy="6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FD81D4-FFEE-4D5B-A761-5DC88D3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217" y="136535"/>
          <a:ext cx="448663" cy="6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37</xdr:row>
      <xdr:rowOff>0</xdr:rowOff>
    </xdr:from>
    <xdr:ext cx="489600" cy="489600"/>
    <xdr:pic>
      <xdr:nvPicPr>
        <xdr:cNvPr id="8" name="Imagen 7" descr="Twitter / X (Twemoji 14.0)">
          <a:extLst>
            <a:ext uri="{FF2B5EF4-FFF2-40B4-BE49-F238E27FC236}">
              <a16:creationId xmlns:a16="http://schemas.microsoft.com/office/drawing/2014/main" id="{CFD2E7EA-6A3B-4DED-A26A-526CF1DD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25750157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37</xdr:row>
      <xdr:rowOff>0</xdr:rowOff>
    </xdr:from>
    <xdr:ext cx="489600" cy="489600"/>
    <xdr:pic>
      <xdr:nvPicPr>
        <xdr:cNvPr id="9" name="Imagen 8" descr="Twitter / X (Twemoji 14.0)">
          <a:extLst>
            <a:ext uri="{FF2B5EF4-FFF2-40B4-BE49-F238E27FC236}">
              <a16:creationId xmlns:a16="http://schemas.microsoft.com/office/drawing/2014/main" id="{BBE934E6-E1DF-4A4A-AB10-02CA2D94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25750157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37</xdr:row>
      <xdr:rowOff>0</xdr:rowOff>
    </xdr:from>
    <xdr:ext cx="489600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942EA0DE-1B9E-41E8-A529-93DE11EC7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25750157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37</xdr:row>
      <xdr:rowOff>0</xdr:rowOff>
    </xdr:from>
    <xdr:ext cx="489600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E6E813B8-3979-49B4-B556-6D39AC3F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25750157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6</xdr:row>
      <xdr:rowOff>0</xdr:rowOff>
    </xdr:from>
    <xdr:ext cx="489600" cy="489600"/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C6C62ED0-1FA8-4CBA-8015-6DE426ED8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11076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6</xdr:row>
      <xdr:rowOff>0</xdr:rowOff>
    </xdr:from>
    <xdr:ext cx="489600" cy="489600"/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6FCE30B8-C941-4137-A64A-167DE73C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11076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6</xdr:row>
      <xdr:rowOff>0</xdr:rowOff>
    </xdr:from>
    <xdr:ext cx="489600" cy="489600"/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10BAB94F-D2A3-455D-B7BB-FE26F5AB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11076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6</xdr:row>
      <xdr:rowOff>0</xdr:rowOff>
    </xdr:from>
    <xdr:ext cx="489600" cy="489600"/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8CD5B3A7-E67F-4019-824F-184657A8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11076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484414</xdr:colOff>
      <xdr:row>46</xdr:row>
      <xdr:rowOff>21772</xdr:rowOff>
    </xdr:from>
    <xdr:to>
      <xdr:col>8</xdr:col>
      <xdr:colOff>987619</xdr:colOff>
      <xdr:row>47</xdr:row>
      <xdr:rowOff>648</xdr:rowOff>
    </xdr:to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E5B6AE02-47D5-875E-CA82-2C4C4E8BD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7085" y="162306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163288</xdr:colOff>
      <xdr:row>46</xdr:row>
      <xdr:rowOff>21772</xdr:rowOff>
    </xdr:from>
    <xdr:to>
      <xdr:col>3</xdr:col>
      <xdr:colOff>378023</xdr:colOff>
      <xdr:row>47</xdr:row>
      <xdr:rowOff>648</xdr:rowOff>
    </xdr:to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9A584998-FBA7-4755-A21D-47397859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88" y="162306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484414</xdr:colOff>
      <xdr:row>57</xdr:row>
      <xdr:rowOff>21772</xdr:rowOff>
    </xdr:from>
    <xdr:ext cx="489600" cy="489600"/>
    <xdr:pic>
      <xdr:nvPicPr>
        <xdr:cNvPr id="20" name="Imagen 19" descr="Twitter / X (Twemoji 14.0)">
          <a:extLst>
            <a:ext uri="{FF2B5EF4-FFF2-40B4-BE49-F238E27FC236}">
              <a16:creationId xmlns:a16="http://schemas.microsoft.com/office/drawing/2014/main" id="{D2AA5460-37AC-4EED-87D5-83326E01E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7085" y="162306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163288</xdr:colOff>
      <xdr:row>57</xdr:row>
      <xdr:rowOff>21772</xdr:rowOff>
    </xdr:from>
    <xdr:ext cx="489600" cy="489600"/>
    <xdr:pic>
      <xdr:nvPicPr>
        <xdr:cNvPr id="21" name="Imagen 20" descr="Twitter / X (Twemoji 14.0)">
          <a:extLst>
            <a:ext uri="{FF2B5EF4-FFF2-40B4-BE49-F238E27FC236}">
              <a16:creationId xmlns:a16="http://schemas.microsoft.com/office/drawing/2014/main" id="{50BF40B6-C992-47C9-A000-ED88A783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88" y="162306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484414</xdr:colOff>
      <xdr:row>67</xdr:row>
      <xdr:rowOff>21772</xdr:rowOff>
    </xdr:from>
    <xdr:ext cx="489600" cy="489600"/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B5042862-32B6-4B6F-9491-65649CF0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7085" y="201059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163288</xdr:colOff>
      <xdr:row>67</xdr:row>
      <xdr:rowOff>21772</xdr:rowOff>
    </xdr:from>
    <xdr:ext cx="489600" cy="489600"/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5E6F0C58-67BF-4791-94B8-D4739195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88" y="201059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77</xdr:row>
      <xdr:rowOff>0</xdr:rowOff>
    </xdr:from>
    <xdr:ext cx="489600" cy="489600"/>
    <xdr:pic>
      <xdr:nvPicPr>
        <xdr:cNvPr id="28" name="Imagen 27" descr="Twitter / X (Twemoji 14.0)">
          <a:extLst>
            <a:ext uri="{FF2B5EF4-FFF2-40B4-BE49-F238E27FC236}">
              <a16:creationId xmlns:a16="http://schemas.microsoft.com/office/drawing/2014/main" id="{BA9EF4D4-1689-48D9-AD9B-BFAB73C6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13362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77</xdr:row>
      <xdr:rowOff>0</xdr:rowOff>
    </xdr:from>
    <xdr:ext cx="489600" cy="489600"/>
    <xdr:pic>
      <xdr:nvPicPr>
        <xdr:cNvPr id="29" name="Imagen 28" descr="Twitter / X (Twemoji 14.0)">
          <a:extLst>
            <a:ext uri="{FF2B5EF4-FFF2-40B4-BE49-F238E27FC236}">
              <a16:creationId xmlns:a16="http://schemas.microsoft.com/office/drawing/2014/main" id="{F50BA537-E851-4EA3-A7FE-7D4984B3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13362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77</xdr:row>
      <xdr:rowOff>0</xdr:rowOff>
    </xdr:from>
    <xdr:ext cx="489600" cy="489600"/>
    <xdr:pic>
      <xdr:nvPicPr>
        <xdr:cNvPr id="30" name="Imagen 29" descr="Twitter / X (Twemoji 14.0)">
          <a:extLst>
            <a:ext uri="{FF2B5EF4-FFF2-40B4-BE49-F238E27FC236}">
              <a16:creationId xmlns:a16="http://schemas.microsoft.com/office/drawing/2014/main" id="{D800F5C0-24E4-4529-B039-296831C9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13362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77</xdr:row>
      <xdr:rowOff>0</xdr:rowOff>
    </xdr:from>
    <xdr:ext cx="489600" cy="489600"/>
    <xdr:pic>
      <xdr:nvPicPr>
        <xdr:cNvPr id="31" name="Imagen 30" descr="Twitter / X (Twemoji 14.0)">
          <a:extLst>
            <a:ext uri="{FF2B5EF4-FFF2-40B4-BE49-F238E27FC236}">
              <a16:creationId xmlns:a16="http://schemas.microsoft.com/office/drawing/2014/main" id="{057CC943-949F-4343-B2E6-9EC02DBC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133622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468088</xdr:colOff>
      <xdr:row>111</xdr:row>
      <xdr:rowOff>21772</xdr:rowOff>
    </xdr:from>
    <xdr:to>
      <xdr:col>8</xdr:col>
      <xdr:colOff>954967</xdr:colOff>
      <xdr:row>112</xdr:row>
      <xdr:rowOff>648</xdr:rowOff>
    </xdr:to>
    <xdr:pic>
      <xdr:nvPicPr>
        <xdr:cNvPr id="44" name="Imagen 43" descr="Twitter / X (Twemoji 14.0)">
          <a:extLst>
            <a:ext uri="{FF2B5EF4-FFF2-40B4-BE49-F238E27FC236}">
              <a16:creationId xmlns:a16="http://schemas.microsoft.com/office/drawing/2014/main" id="{DDDDC6C9-26B6-1DB0-FB06-F6A190B5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759" y="394062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163287</xdr:colOff>
      <xdr:row>111</xdr:row>
      <xdr:rowOff>21772</xdr:rowOff>
    </xdr:from>
    <xdr:to>
      <xdr:col>3</xdr:col>
      <xdr:colOff>378022</xdr:colOff>
      <xdr:row>112</xdr:row>
      <xdr:rowOff>648</xdr:rowOff>
    </xdr:to>
    <xdr:pic>
      <xdr:nvPicPr>
        <xdr:cNvPr id="45" name="Imagen 44" descr="Twitter / X (Twemoji 14.0)">
          <a:extLst>
            <a:ext uri="{FF2B5EF4-FFF2-40B4-BE49-F238E27FC236}">
              <a16:creationId xmlns:a16="http://schemas.microsoft.com/office/drawing/2014/main" id="{D3540EFB-5654-6121-9CD2-73017906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87" y="394062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468088</xdr:colOff>
      <xdr:row>84</xdr:row>
      <xdr:rowOff>21772</xdr:rowOff>
    </xdr:from>
    <xdr:ext cx="489600" cy="489600"/>
    <xdr:pic>
      <xdr:nvPicPr>
        <xdr:cNvPr id="46" name="Imagen 45" descr="Twitter / X (Twemoji 14.0)">
          <a:extLst>
            <a:ext uri="{FF2B5EF4-FFF2-40B4-BE49-F238E27FC236}">
              <a16:creationId xmlns:a16="http://schemas.microsoft.com/office/drawing/2014/main" id="{FC7008BE-E2DD-497E-88DB-7F6B7A0E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759" y="394062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163287</xdr:colOff>
      <xdr:row>84</xdr:row>
      <xdr:rowOff>21772</xdr:rowOff>
    </xdr:from>
    <xdr:ext cx="489600" cy="489600"/>
    <xdr:pic>
      <xdr:nvPicPr>
        <xdr:cNvPr id="47" name="Imagen 46" descr="Twitter / X (Twemoji 14.0)">
          <a:extLst>
            <a:ext uri="{FF2B5EF4-FFF2-40B4-BE49-F238E27FC236}">
              <a16:creationId xmlns:a16="http://schemas.microsoft.com/office/drawing/2014/main" id="{6A0190BA-B8F7-4850-A541-99105490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87" y="394062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427266</xdr:colOff>
      <xdr:row>126</xdr:row>
      <xdr:rowOff>26306</xdr:rowOff>
    </xdr:from>
    <xdr:to>
      <xdr:col>8</xdr:col>
      <xdr:colOff>916680</xdr:colOff>
      <xdr:row>126</xdr:row>
      <xdr:rowOff>497766</xdr:rowOff>
    </xdr:to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001BC5FE-522D-AF59-55EA-CDCAA592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2" y="44842792"/>
          <a:ext cx="491228" cy="47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166011</xdr:colOff>
      <xdr:row>126</xdr:row>
      <xdr:rowOff>35376</xdr:rowOff>
    </xdr:from>
    <xdr:to>
      <xdr:col>3</xdr:col>
      <xdr:colOff>384189</xdr:colOff>
      <xdr:row>126</xdr:row>
      <xdr:rowOff>497766</xdr:rowOff>
    </xdr:to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E8B43B92-471F-459A-91AD-1D98FFB1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368" y="44851862"/>
          <a:ext cx="500298" cy="462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427266</xdr:colOff>
      <xdr:row>151</xdr:row>
      <xdr:rowOff>26306</xdr:rowOff>
    </xdr:from>
    <xdr:ext cx="491228" cy="475088"/>
    <xdr:pic>
      <xdr:nvPicPr>
        <xdr:cNvPr id="38" name="Imagen 37" descr="Twitter / X (Twemoji 14.0)">
          <a:extLst>
            <a:ext uri="{FF2B5EF4-FFF2-40B4-BE49-F238E27FC236}">
              <a16:creationId xmlns:a16="http://schemas.microsoft.com/office/drawing/2014/main" id="{19D26302-3048-4E72-BF5C-D05BE4E7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1945" y="44844606"/>
          <a:ext cx="491228" cy="475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166011</xdr:colOff>
      <xdr:row>151</xdr:row>
      <xdr:rowOff>35376</xdr:rowOff>
    </xdr:from>
    <xdr:ext cx="500298" cy="462390"/>
    <xdr:pic>
      <xdr:nvPicPr>
        <xdr:cNvPr id="39" name="Imagen 38" descr="Twitter / X (Twemoji 14.0)">
          <a:extLst>
            <a:ext uri="{FF2B5EF4-FFF2-40B4-BE49-F238E27FC236}">
              <a16:creationId xmlns:a16="http://schemas.microsoft.com/office/drawing/2014/main" id="{C8A83957-D41E-4E9E-81D6-4571BD539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4" y="44851862"/>
          <a:ext cx="500298" cy="462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193</xdr:row>
      <xdr:rowOff>0</xdr:rowOff>
    </xdr:from>
    <xdr:ext cx="489600" cy="489600"/>
    <xdr:pic>
      <xdr:nvPicPr>
        <xdr:cNvPr id="50" name="Imagen 49" descr="Twitter / X (Twemoji 14.0)">
          <a:extLst>
            <a:ext uri="{FF2B5EF4-FFF2-40B4-BE49-F238E27FC236}">
              <a16:creationId xmlns:a16="http://schemas.microsoft.com/office/drawing/2014/main" id="{2BFEA096-FDC4-40A6-9C0B-85DA6DC46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382" y="257610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193</xdr:row>
      <xdr:rowOff>0</xdr:rowOff>
    </xdr:from>
    <xdr:ext cx="489600" cy="489600"/>
    <xdr:pic>
      <xdr:nvPicPr>
        <xdr:cNvPr id="51" name="Imagen 50" descr="Twitter / X (Twemoji 14.0)">
          <a:extLst>
            <a:ext uri="{FF2B5EF4-FFF2-40B4-BE49-F238E27FC236}">
              <a16:creationId xmlns:a16="http://schemas.microsoft.com/office/drawing/2014/main" id="{6AD7E81F-4C23-40A3-A980-1F2974B3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688" y="257610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457200</xdr:colOff>
      <xdr:row>167</xdr:row>
      <xdr:rowOff>21772</xdr:rowOff>
    </xdr:from>
    <xdr:to>
      <xdr:col>8</xdr:col>
      <xdr:colOff>946800</xdr:colOff>
      <xdr:row>167</xdr:row>
      <xdr:rowOff>511372</xdr:rowOff>
    </xdr:to>
    <xdr:pic>
      <xdr:nvPicPr>
        <xdr:cNvPr id="12" name="Imagen 11" descr="Twitter / X (Twemoji 14.0)">
          <a:extLst>
            <a:ext uri="{FF2B5EF4-FFF2-40B4-BE49-F238E27FC236}">
              <a16:creationId xmlns:a16="http://schemas.microsoft.com/office/drawing/2014/main" id="{3DA3B33D-5278-DF24-A6C8-63B3DAD5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179615</xdr:colOff>
      <xdr:row>167</xdr:row>
      <xdr:rowOff>21772</xdr:rowOff>
    </xdr:from>
    <xdr:to>
      <xdr:col>3</xdr:col>
      <xdr:colOff>391629</xdr:colOff>
      <xdr:row>167</xdr:row>
      <xdr:rowOff>511372</xdr:rowOff>
    </xdr:to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BA2837A4-0721-4005-BA77-1A06AC54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2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457200</xdr:colOff>
      <xdr:row>177</xdr:row>
      <xdr:rowOff>21772</xdr:rowOff>
    </xdr:from>
    <xdr:ext cx="489600" cy="489600"/>
    <xdr:pic>
      <xdr:nvPicPr>
        <xdr:cNvPr id="14" name="Imagen 13" descr="Twitter / X (Twemoji 14.0)">
          <a:extLst>
            <a:ext uri="{FF2B5EF4-FFF2-40B4-BE49-F238E27FC236}">
              <a16:creationId xmlns:a16="http://schemas.microsoft.com/office/drawing/2014/main" id="{B475E687-BF77-4B38-B01E-D9DA54102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179615</xdr:colOff>
      <xdr:row>177</xdr:row>
      <xdr:rowOff>21772</xdr:rowOff>
    </xdr:from>
    <xdr:ext cx="489600" cy="489600"/>
    <xdr:pic>
      <xdr:nvPicPr>
        <xdr:cNvPr id="15" name="Imagen 14" descr="Twitter / X (Twemoji 14.0)">
          <a:extLst>
            <a:ext uri="{FF2B5EF4-FFF2-40B4-BE49-F238E27FC236}">
              <a16:creationId xmlns:a16="http://schemas.microsoft.com/office/drawing/2014/main" id="{8BD41C71-2582-401F-8926-9B8D1A23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2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457200</xdr:colOff>
      <xdr:row>186</xdr:row>
      <xdr:rowOff>21772</xdr:rowOff>
    </xdr:from>
    <xdr:ext cx="489600" cy="489600"/>
    <xdr:pic>
      <xdr:nvPicPr>
        <xdr:cNvPr id="16" name="Imagen 15" descr="Twitter / X (Twemoji 14.0)">
          <a:extLst>
            <a:ext uri="{FF2B5EF4-FFF2-40B4-BE49-F238E27FC236}">
              <a16:creationId xmlns:a16="http://schemas.microsoft.com/office/drawing/2014/main" id="{FB433DE0-FAC1-4FD2-B8D0-F39D8517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429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179615</xdr:colOff>
      <xdr:row>186</xdr:row>
      <xdr:rowOff>21772</xdr:rowOff>
    </xdr:from>
    <xdr:ext cx="489600" cy="489600"/>
    <xdr:pic>
      <xdr:nvPicPr>
        <xdr:cNvPr id="17" name="Imagen 16" descr="Twitter / X (Twemoji 14.0)">
          <a:extLst>
            <a:ext uri="{FF2B5EF4-FFF2-40B4-BE49-F238E27FC236}">
              <a16:creationId xmlns:a16="http://schemas.microsoft.com/office/drawing/2014/main" id="{4BACEBC7-2EE1-4310-B915-F9D95888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2" y="595285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794656</xdr:colOff>
      <xdr:row>2</xdr:row>
      <xdr:rowOff>216716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587CC-D35B-4214-9EDD-F97994D4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31074" cy="722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286796</xdr:colOff>
      <xdr:row>2</xdr:row>
      <xdr:rowOff>255813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DBE-DCB5-4D4C-88E7-4F53E828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3" y="87549"/>
          <a:ext cx="2170022" cy="78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128715</xdr:colOff>
      <xdr:row>2</xdr:row>
      <xdr:rowOff>65314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E13A54-B031-4FD2-B865-E7A395C7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0779" y="9546"/>
          <a:ext cx="453307" cy="67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1006930</xdr:colOff>
      <xdr:row>2</xdr:row>
      <xdr:rowOff>181392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63ABFA-4004-401A-8619-DA15FDC8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6215" y="223157"/>
          <a:ext cx="1963386" cy="57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102796</xdr:colOff>
      <xdr:row>2</xdr:row>
      <xdr:rowOff>206830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111565-48EB-4113-984F-CA809594F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262" y="157990"/>
          <a:ext cx="448663" cy="6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1422937</xdr:colOff>
      <xdr:row>2</xdr:row>
      <xdr:rowOff>185375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133E7E2-3860-43B1-AF39-3C5B088F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217" y="136535"/>
          <a:ext cx="448663" cy="6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72</xdr:row>
      <xdr:rowOff>0</xdr:rowOff>
    </xdr:from>
    <xdr:ext cx="489600" cy="489600"/>
    <xdr:pic>
      <xdr:nvPicPr>
        <xdr:cNvPr id="10" name="Imagen 9" descr="Twitter / X (Twemoji 14.0)">
          <a:extLst>
            <a:ext uri="{FF2B5EF4-FFF2-40B4-BE49-F238E27FC236}">
              <a16:creationId xmlns:a16="http://schemas.microsoft.com/office/drawing/2014/main" id="{403DAB04-8689-41B1-90E5-027F44ADA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552994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72</xdr:row>
      <xdr:rowOff>0</xdr:rowOff>
    </xdr:from>
    <xdr:ext cx="489600" cy="489600"/>
    <xdr:pic>
      <xdr:nvPicPr>
        <xdr:cNvPr id="11" name="Imagen 10" descr="Twitter / X (Twemoji 14.0)">
          <a:extLst>
            <a:ext uri="{FF2B5EF4-FFF2-40B4-BE49-F238E27FC236}">
              <a16:creationId xmlns:a16="http://schemas.microsoft.com/office/drawing/2014/main" id="{2453211E-9C16-4F69-A317-F59BC592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552994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72</xdr:row>
      <xdr:rowOff>0</xdr:rowOff>
    </xdr:from>
    <xdr:ext cx="489600" cy="489600"/>
    <xdr:pic>
      <xdr:nvPicPr>
        <xdr:cNvPr id="12" name="Imagen 11" descr="Twitter / X (Twemoji 14.0)">
          <a:extLst>
            <a:ext uri="{FF2B5EF4-FFF2-40B4-BE49-F238E27FC236}">
              <a16:creationId xmlns:a16="http://schemas.microsoft.com/office/drawing/2014/main" id="{A149D976-BA2A-4114-B1F5-A6A40C1B2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584127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72</xdr:row>
      <xdr:rowOff>0</xdr:rowOff>
    </xdr:from>
    <xdr:ext cx="489600" cy="489600"/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15E63590-0FD7-4B76-8AD5-9532A901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584127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72</xdr:row>
      <xdr:rowOff>21772</xdr:rowOff>
    </xdr:from>
    <xdr:ext cx="489600" cy="489600"/>
    <xdr:pic>
      <xdr:nvPicPr>
        <xdr:cNvPr id="16" name="Imagen 15" descr="Twitter / X (Twemoji 14.0)">
          <a:extLst>
            <a:ext uri="{FF2B5EF4-FFF2-40B4-BE49-F238E27FC236}">
              <a16:creationId xmlns:a16="http://schemas.microsoft.com/office/drawing/2014/main" id="{CECAD7EC-297C-47F0-9214-17B37EF4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325101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72</xdr:row>
      <xdr:rowOff>21772</xdr:rowOff>
    </xdr:from>
    <xdr:ext cx="489600" cy="489600"/>
    <xdr:pic>
      <xdr:nvPicPr>
        <xdr:cNvPr id="17" name="Imagen 16" descr="Twitter / X (Twemoji 14.0)">
          <a:extLst>
            <a:ext uri="{FF2B5EF4-FFF2-40B4-BE49-F238E27FC236}">
              <a16:creationId xmlns:a16="http://schemas.microsoft.com/office/drawing/2014/main" id="{F21D3ED1-5D6B-4BC4-8D02-4E44C85C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325101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517071</xdr:colOff>
      <xdr:row>6</xdr:row>
      <xdr:rowOff>21771</xdr:rowOff>
    </xdr:from>
    <xdr:to>
      <xdr:col>8</xdr:col>
      <xdr:colOff>1006671</xdr:colOff>
      <xdr:row>6</xdr:row>
      <xdr:rowOff>511371</xdr:rowOff>
    </xdr:to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05BAE217-D555-85CB-793E-2C41D8BE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2" y="18886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119746</xdr:colOff>
      <xdr:row>6</xdr:row>
      <xdr:rowOff>21772</xdr:rowOff>
    </xdr:from>
    <xdr:to>
      <xdr:col>3</xdr:col>
      <xdr:colOff>331760</xdr:colOff>
      <xdr:row>6</xdr:row>
      <xdr:rowOff>511372</xdr:rowOff>
    </xdr:to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457C196B-0895-4E20-B6DA-7644C204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6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511629</xdr:colOff>
      <xdr:row>31</xdr:row>
      <xdr:rowOff>21772</xdr:rowOff>
    </xdr:from>
    <xdr:to>
      <xdr:col>8</xdr:col>
      <xdr:colOff>1001229</xdr:colOff>
      <xdr:row>31</xdr:row>
      <xdr:rowOff>511372</xdr:rowOff>
    </xdr:to>
    <xdr:pic>
      <xdr:nvPicPr>
        <xdr:cNvPr id="20" name="Imagen 19" descr="Twitter / X (Twemoji 14.0)">
          <a:extLst>
            <a:ext uri="{FF2B5EF4-FFF2-40B4-BE49-F238E27FC236}">
              <a16:creationId xmlns:a16="http://schemas.microsoft.com/office/drawing/2014/main" id="{E44EB1FA-3C23-A92A-848C-1872313D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10979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119744</xdr:colOff>
      <xdr:row>31</xdr:row>
      <xdr:rowOff>21772</xdr:rowOff>
    </xdr:from>
    <xdr:to>
      <xdr:col>3</xdr:col>
      <xdr:colOff>331758</xdr:colOff>
      <xdr:row>31</xdr:row>
      <xdr:rowOff>511372</xdr:rowOff>
    </xdr:to>
    <xdr:pic>
      <xdr:nvPicPr>
        <xdr:cNvPr id="21" name="Imagen 20" descr="Twitter / X (Twemoji 14.0)">
          <a:extLst>
            <a:ext uri="{FF2B5EF4-FFF2-40B4-BE49-F238E27FC236}">
              <a16:creationId xmlns:a16="http://schemas.microsoft.com/office/drawing/2014/main" id="{67499917-580D-4927-8005-044DF7F47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10979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511629</xdr:colOff>
      <xdr:row>50</xdr:row>
      <xdr:rowOff>21772</xdr:rowOff>
    </xdr:from>
    <xdr:ext cx="489600" cy="489600"/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94F746A4-3C77-4C60-9EAC-7AA546DC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10979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119744</xdr:colOff>
      <xdr:row>50</xdr:row>
      <xdr:rowOff>21772</xdr:rowOff>
    </xdr:from>
    <xdr:ext cx="489600" cy="489600"/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03575D8C-FAA7-4B80-9226-C91560F30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10979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522515</xdr:colOff>
      <xdr:row>57</xdr:row>
      <xdr:rowOff>21771</xdr:rowOff>
    </xdr:from>
    <xdr:to>
      <xdr:col>8</xdr:col>
      <xdr:colOff>1012115</xdr:colOff>
      <xdr:row>57</xdr:row>
      <xdr:rowOff>511371</xdr:rowOff>
    </xdr:to>
    <xdr:pic>
      <xdr:nvPicPr>
        <xdr:cNvPr id="24" name="Imagen 23" descr="Twitter / X (Twemoji 14.0)">
          <a:extLst>
            <a:ext uri="{FF2B5EF4-FFF2-40B4-BE49-F238E27FC236}">
              <a16:creationId xmlns:a16="http://schemas.microsoft.com/office/drawing/2014/main" id="{9BAD9396-5FCC-BBE2-5074-3EC59089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5186" y="20372614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125186</xdr:colOff>
      <xdr:row>57</xdr:row>
      <xdr:rowOff>21772</xdr:rowOff>
    </xdr:from>
    <xdr:to>
      <xdr:col>3</xdr:col>
      <xdr:colOff>337200</xdr:colOff>
      <xdr:row>57</xdr:row>
      <xdr:rowOff>511372</xdr:rowOff>
    </xdr:to>
    <xdr:pic>
      <xdr:nvPicPr>
        <xdr:cNvPr id="25" name="Imagen 24" descr="Twitter / X (Twemoji 14.0)">
          <a:extLst>
            <a:ext uri="{FF2B5EF4-FFF2-40B4-BE49-F238E27FC236}">
              <a16:creationId xmlns:a16="http://schemas.microsoft.com/office/drawing/2014/main" id="{AD4F16EA-7800-451D-89FF-5A77BAA7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6" y="203726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511629</xdr:colOff>
      <xdr:row>82</xdr:row>
      <xdr:rowOff>21772</xdr:rowOff>
    </xdr:from>
    <xdr:to>
      <xdr:col>8</xdr:col>
      <xdr:colOff>1001229</xdr:colOff>
      <xdr:row>82</xdr:row>
      <xdr:rowOff>511372</xdr:rowOff>
    </xdr:to>
    <xdr:pic>
      <xdr:nvPicPr>
        <xdr:cNvPr id="27" name="Imagen 26" descr="Twitter / X (Twemoji 14.0)">
          <a:extLst>
            <a:ext uri="{FF2B5EF4-FFF2-40B4-BE49-F238E27FC236}">
              <a16:creationId xmlns:a16="http://schemas.microsoft.com/office/drawing/2014/main" id="{BCD979F9-C5A9-28DA-6786-827B104A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92662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130629</xdr:colOff>
      <xdr:row>82</xdr:row>
      <xdr:rowOff>21772</xdr:rowOff>
    </xdr:from>
    <xdr:to>
      <xdr:col>3</xdr:col>
      <xdr:colOff>342643</xdr:colOff>
      <xdr:row>82</xdr:row>
      <xdr:rowOff>511372</xdr:rowOff>
    </xdr:to>
    <xdr:pic>
      <xdr:nvPicPr>
        <xdr:cNvPr id="28" name="Imagen 27" descr="Twitter / X (Twemoji 14.0)">
          <a:extLst>
            <a:ext uri="{FF2B5EF4-FFF2-40B4-BE49-F238E27FC236}">
              <a16:creationId xmlns:a16="http://schemas.microsoft.com/office/drawing/2014/main" id="{58C615D4-72D1-49AF-B09E-DDD8C9D5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292662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511629</xdr:colOff>
      <xdr:row>105</xdr:row>
      <xdr:rowOff>21772</xdr:rowOff>
    </xdr:from>
    <xdr:ext cx="489600" cy="489600"/>
    <xdr:pic>
      <xdr:nvPicPr>
        <xdr:cNvPr id="29" name="Imagen 28" descr="Twitter / X (Twemoji 14.0)">
          <a:extLst>
            <a:ext uri="{FF2B5EF4-FFF2-40B4-BE49-F238E27FC236}">
              <a16:creationId xmlns:a16="http://schemas.microsoft.com/office/drawing/2014/main" id="{E26140DA-F4FA-4804-9485-1F95AAFB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92662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130629</xdr:colOff>
      <xdr:row>105</xdr:row>
      <xdr:rowOff>21772</xdr:rowOff>
    </xdr:from>
    <xdr:ext cx="489600" cy="489600"/>
    <xdr:pic>
      <xdr:nvPicPr>
        <xdr:cNvPr id="30" name="Imagen 29" descr="Twitter / X (Twemoji 14.0)">
          <a:extLst>
            <a:ext uri="{FF2B5EF4-FFF2-40B4-BE49-F238E27FC236}">
              <a16:creationId xmlns:a16="http://schemas.microsoft.com/office/drawing/2014/main" id="{292184CC-BAAE-413F-A808-6514B4E3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292662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125185</xdr:colOff>
      <xdr:row>113</xdr:row>
      <xdr:rowOff>21771</xdr:rowOff>
    </xdr:from>
    <xdr:to>
      <xdr:col>3</xdr:col>
      <xdr:colOff>337199</xdr:colOff>
      <xdr:row>113</xdr:row>
      <xdr:rowOff>511371</xdr:rowOff>
    </xdr:to>
    <xdr:pic>
      <xdr:nvPicPr>
        <xdr:cNvPr id="32" name="Imagen 31" descr="Twitter / X (Twemoji 14.0)">
          <a:extLst>
            <a:ext uri="{FF2B5EF4-FFF2-40B4-BE49-F238E27FC236}">
              <a16:creationId xmlns:a16="http://schemas.microsoft.com/office/drawing/2014/main" id="{3011A05A-3575-8A4B-A05F-C6D385F6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5" y="404458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533399</xdr:colOff>
      <xdr:row>113</xdr:row>
      <xdr:rowOff>21771</xdr:rowOff>
    </xdr:from>
    <xdr:to>
      <xdr:col>8</xdr:col>
      <xdr:colOff>1022999</xdr:colOff>
      <xdr:row>113</xdr:row>
      <xdr:rowOff>511371</xdr:rowOff>
    </xdr:to>
    <xdr:pic>
      <xdr:nvPicPr>
        <xdr:cNvPr id="33" name="Imagen 32" descr="Twitter / X (Twemoji 14.0)">
          <a:extLst>
            <a:ext uri="{FF2B5EF4-FFF2-40B4-BE49-F238E27FC236}">
              <a16:creationId xmlns:a16="http://schemas.microsoft.com/office/drawing/2014/main" id="{94EF398F-CE41-4B71-BE44-AEACD710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0" y="404458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125185</xdr:colOff>
      <xdr:row>127</xdr:row>
      <xdr:rowOff>21771</xdr:rowOff>
    </xdr:from>
    <xdr:ext cx="489600" cy="489600"/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F170570F-A694-4D4A-9FF4-AF61CB7F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5" y="4044587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127</xdr:row>
      <xdr:rowOff>21771</xdr:rowOff>
    </xdr:from>
    <xdr:ext cx="489600" cy="489600"/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35A75655-BBFB-498F-B169-4D0FBFCA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0" y="454641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125185</xdr:colOff>
      <xdr:row>135</xdr:row>
      <xdr:rowOff>21771</xdr:rowOff>
    </xdr:from>
    <xdr:ext cx="489600" cy="489600"/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AE548A52-08CB-4ACC-887F-9FCB6142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5" y="454641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533399</xdr:colOff>
      <xdr:row>135</xdr:row>
      <xdr:rowOff>21771</xdr:rowOff>
    </xdr:from>
    <xdr:ext cx="489600" cy="489600"/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51DD5E57-D5E7-4310-B664-6D491772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0" y="4546418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794656</xdr:colOff>
      <xdr:row>2</xdr:row>
      <xdr:rowOff>216716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59FAA8-9773-4124-ACFC-2692F31A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402771"/>
          <a:ext cx="2231074" cy="722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286796</xdr:colOff>
      <xdr:row>2</xdr:row>
      <xdr:rowOff>255813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40445CB-A8BE-4D2E-8990-F358FE0A6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3" y="87549"/>
          <a:ext cx="2170022" cy="78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128715</xdr:colOff>
      <xdr:row>2</xdr:row>
      <xdr:rowOff>65314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317F87-6502-4049-840C-2EE73D7F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1150" y="9546"/>
          <a:ext cx="453307" cy="67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1006930</xdr:colOff>
      <xdr:row>2</xdr:row>
      <xdr:rowOff>181392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8010500-F271-4AD2-B287-E4DFBD98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6215" y="223157"/>
          <a:ext cx="1963386" cy="57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102796</xdr:colOff>
      <xdr:row>2</xdr:row>
      <xdr:rowOff>206830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048F4FE-A330-44B8-8F63-4B9627C25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262" y="479119"/>
          <a:ext cx="448663" cy="6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146954</xdr:colOff>
      <xdr:row>69</xdr:row>
      <xdr:rowOff>21772</xdr:rowOff>
    </xdr:from>
    <xdr:to>
      <xdr:col>3</xdr:col>
      <xdr:colOff>358968</xdr:colOff>
      <xdr:row>69</xdr:row>
      <xdr:rowOff>511372</xdr:rowOff>
    </xdr:to>
    <xdr:pic>
      <xdr:nvPicPr>
        <xdr:cNvPr id="13" name="Imagen 12" descr="Twitter / X (Twemoji 14.0)">
          <a:extLst>
            <a:ext uri="{FF2B5EF4-FFF2-40B4-BE49-F238E27FC236}">
              <a16:creationId xmlns:a16="http://schemas.microsoft.com/office/drawing/2014/main" id="{A9B64F95-D2FC-41D3-A1DB-02685BFE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4" y="236818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500745</xdr:colOff>
      <xdr:row>69</xdr:row>
      <xdr:rowOff>21772</xdr:rowOff>
    </xdr:from>
    <xdr:to>
      <xdr:col>8</xdr:col>
      <xdr:colOff>990345</xdr:colOff>
      <xdr:row>69</xdr:row>
      <xdr:rowOff>511372</xdr:rowOff>
    </xdr:to>
    <xdr:pic>
      <xdr:nvPicPr>
        <xdr:cNvPr id="14" name="Imagen 13" descr="Twitter / X (Twemoji 14.0)">
          <a:extLst>
            <a:ext uri="{FF2B5EF4-FFF2-40B4-BE49-F238E27FC236}">
              <a16:creationId xmlns:a16="http://schemas.microsoft.com/office/drawing/2014/main" id="{E26D9EBA-A585-4B77-AE70-E08F2F27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416" y="236818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1422937</xdr:colOff>
      <xdr:row>2</xdr:row>
      <xdr:rowOff>185375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5B4D818-ECFD-4C7E-84E0-8DEF87541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217" y="457664"/>
          <a:ext cx="448663" cy="6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500744</xdr:colOff>
      <xdr:row>6</xdr:row>
      <xdr:rowOff>21772</xdr:rowOff>
    </xdr:from>
    <xdr:to>
      <xdr:col>8</xdr:col>
      <xdr:colOff>990344</xdr:colOff>
      <xdr:row>6</xdr:row>
      <xdr:rowOff>511372</xdr:rowOff>
    </xdr:to>
    <xdr:pic>
      <xdr:nvPicPr>
        <xdr:cNvPr id="5" name="Imagen 4" descr="Twitter / X (Twemoji 14.0)">
          <a:extLst>
            <a:ext uri="{FF2B5EF4-FFF2-40B4-BE49-F238E27FC236}">
              <a16:creationId xmlns:a16="http://schemas.microsoft.com/office/drawing/2014/main" id="{8AD70DC0-D381-4735-A95B-1E53BCA5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415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163284</xdr:colOff>
      <xdr:row>6</xdr:row>
      <xdr:rowOff>21772</xdr:rowOff>
    </xdr:from>
    <xdr:to>
      <xdr:col>3</xdr:col>
      <xdr:colOff>375298</xdr:colOff>
      <xdr:row>6</xdr:row>
      <xdr:rowOff>511372</xdr:rowOff>
    </xdr:to>
    <xdr:pic>
      <xdr:nvPicPr>
        <xdr:cNvPr id="9" name="Imagen 8" descr="Twitter / X (Twemoji 14.0)">
          <a:extLst>
            <a:ext uri="{FF2B5EF4-FFF2-40B4-BE49-F238E27FC236}">
              <a16:creationId xmlns:a16="http://schemas.microsoft.com/office/drawing/2014/main" id="{0B657FD3-86CB-443F-990C-2C17F33E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084" y="1888672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495304</xdr:colOff>
      <xdr:row>17</xdr:row>
      <xdr:rowOff>21772</xdr:rowOff>
    </xdr:from>
    <xdr:ext cx="489600" cy="489600"/>
    <xdr:pic>
      <xdr:nvPicPr>
        <xdr:cNvPr id="16" name="Imagen 15" descr="Twitter / X (Twemoji 14.0)">
          <a:extLst>
            <a:ext uri="{FF2B5EF4-FFF2-40B4-BE49-F238E27FC236}">
              <a16:creationId xmlns:a16="http://schemas.microsoft.com/office/drawing/2014/main" id="{CE51A642-9726-4030-817D-561CDD3B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5" y="57639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157841</xdr:colOff>
      <xdr:row>17</xdr:row>
      <xdr:rowOff>21772</xdr:rowOff>
    </xdr:from>
    <xdr:ext cx="489600" cy="489600"/>
    <xdr:pic>
      <xdr:nvPicPr>
        <xdr:cNvPr id="17" name="Imagen 16" descr="Twitter / X (Twemoji 14.0)">
          <a:extLst>
            <a:ext uri="{FF2B5EF4-FFF2-40B4-BE49-F238E27FC236}">
              <a16:creationId xmlns:a16="http://schemas.microsoft.com/office/drawing/2014/main" id="{39CBFAFF-6C04-48A4-A7B2-DE966404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1" y="57639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511631</xdr:colOff>
      <xdr:row>25</xdr:row>
      <xdr:rowOff>21772</xdr:rowOff>
    </xdr:from>
    <xdr:ext cx="489600" cy="489600"/>
    <xdr:pic>
      <xdr:nvPicPr>
        <xdr:cNvPr id="18" name="Imagen 17" descr="Twitter / X (Twemoji 14.0)">
          <a:extLst>
            <a:ext uri="{FF2B5EF4-FFF2-40B4-BE49-F238E27FC236}">
              <a16:creationId xmlns:a16="http://schemas.microsoft.com/office/drawing/2014/main" id="{7978FA43-C46E-481E-AD53-C47B1125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2" y="84963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141512</xdr:colOff>
      <xdr:row>25</xdr:row>
      <xdr:rowOff>21772</xdr:rowOff>
    </xdr:from>
    <xdr:ext cx="489600" cy="489600"/>
    <xdr:pic>
      <xdr:nvPicPr>
        <xdr:cNvPr id="19" name="Imagen 18" descr="Twitter / X (Twemoji 14.0)">
          <a:extLst>
            <a:ext uri="{FF2B5EF4-FFF2-40B4-BE49-F238E27FC236}">
              <a16:creationId xmlns:a16="http://schemas.microsoft.com/office/drawing/2014/main" id="{DCDC6D33-7FBD-4E3D-804B-CF9CC1D8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2" y="84963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517075</xdr:colOff>
      <xdr:row>33</xdr:row>
      <xdr:rowOff>21772</xdr:rowOff>
    </xdr:from>
    <xdr:to>
      <xdr:col>8</xdr:col>
      <xdr:colOff>1006675</xdr:colOff>
      <xdr:row>33</xdr:row>
      <xdr:rowOff>511372</xdr:rowOff>
    </xdr:to>
    <xdr:pic>
      <xdr:nvPicPr>
        <xdr:cNvPr id="22" name="Imagen 21" descr="Twitter / X (Twemoji 14.0)">
          <a:extLst>
            <a:ext uri="{FF2B5EF4-FFF2-40B4-BE49-F238E27FC236}">
              <a16:creationId xmlns:a16="http://schemas.microsoft.com/office/drawing/2014/main" id="{ABC4DF69-6B36-4604-8926-DC053A83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112286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141517</xdr:colOff>
      <xdr:row>33</xdr:row>
      <xdr:rowOff>21772</xdr:rowOff>
    </xdr:from>
    <xdr:to>
      <xdr:col>3</xdr:col>
      <xdr:colOff>353531</xdr:colOff>
      <xdr:row>33</xdr:row>
      <xdr:rowOff>511372</xdr:rowOff>
    </xdr:to>
    <xdr:pic>
      <xdr:nvPicPr>
        <xdr:cNvPr id="23" name="Imagen 22" descr="Twitter / X (Twemoji 14.0)">
          <a:extLst>
            <a:ext uri="{FF2B5EF4-FFF2-40B4-BE49-F238E27FC236}">
              <a16:creationId xmlns:a16="http://schemas.microsoft.com/office/drawing/2014/main" id="{81A5DD08-8A77-4BAB-AB5A-FD96E2BC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112286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500745</xdr:colOff>
      <xdr:row>41</xdr:row>
      <xdr:rowOff>21772</xdr:rowOff>
    </xdr:from>
    <xdr:to>
      <xdr:col>8</xdr:col>
      <xdr:colOff>990345</xdr:colOff>
      <xdr:row>41</xdr:row>
      <xdr:rowOff>511372</xdr:rowOff>
    </xdr:to>
    <xdr:pic>
      <xdr:nvPicPr>
        <xdr:cNvPr id="30" name="Imagen 29" descr="Twitter / X (Twemoji 14.0)">
          <a:extLst>
            <a:ext uri="{FF2B5EF4-FFF2-40B4-BE49-F238E27FC236}">
              <a16:creationId xmlns:a16="http://schemas.microsoft.com/office/drawing/2014/main" id="{1CF1ABCD-EBF5-6212-1ACA-242A3821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416" y="139609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146961</xdr:colOff>
      <xdr:row>41</xdr:row>
      <xdr:rowOff>21772</xdr:rowOff>
    </xdr:from>
    <xdr:to>
      <xdr:col>3</xdr:col>
      <xdr:colOff>358975</xdr:colOff>
      <xdr:row>41</xdr:row>
      <xdr:rowOff>511372</xdr:rowOff>
    </xdr:to>
    <xdr:pic>
      <xdr:nvPicPr>
        <xdr:cNvPr id="31" name="Imagen 30" descr="Twitter / X (Twemoji 14.0)">
          <a:extLst>
            <a:ext uri="{FF2B5EF4-FFF2-40B4-BE49-F238E27FC236}">
              <a16:creationId xmlns:a16="http://schemas.microsoft.com/office/drawing/2014/main" id="{1F7B58BC-27A2-4968-9997-8BFF516D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61" y="139609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500745</xdr:colOff>
      <xdr:row>52</xdr:row>
      <xdr:rowOff>21772</xdr:rowOff>
    </xdr:from>
    <xdr:ext cx="489600" cy="489600"/>
    <xdr:pic>
      <xdr:nvPicPr>
        <xdr:cNvPr id="34" name="Imagen 33" descr="Twitter / X (Twemoji 14.0)">
          <a:extLst>
            <a:ext uri="{FF2B5EF4-FFF2-40B4-BE49-F238E27FC236}">
              <a16:creationId xmlns:a16="http://schemas.microsoft.com/office/drawing/2014/main" id="{C7C29104-886A-4353-A131-E3BB16E3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416" y="139609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146961</xdr:colOff>
      <xdr:row>52</xdr:row>
      <xdr:rowOff>21772</xdr:rowOff>
    </xdr:from>
    <xdr:ext cx="489600" cy="489600"/>
    <xdr:pic>
      <xdr:nvPicPr>
        <xdr:cNvPr id="35" name="Imagen 34" descr="Twitter / X (Twemoji 14.0)">
          <a:extLst>
            <a:ext uri="{FF2B5EF4-FFF2-40B4-BE49-F238E27FC236}">
              <a16:creationId xmlns:a16="http://schemas.microsoft.com/office/drawing/2014/main" id="{203C93ED-86C1-4B01-9A72-F4D8EC31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61" y="139609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500745</xdr:colOff>
      <xdr:row>60</xdr:row>
      <xdr:rowOff>21772</xdr:rowOff>
    </xdr:from>
    <xdr:ext cx="489600" cy="489600"/>
    <xdr:pic>
      <xdr:nvPicPr>
        <xdr:cNvPr id="36" name="Imagen 35" descr="Twitter / X (Twemoji 14.0)">
          <a:extLst>
            <a:ext uri="{FF2B5EF4-FFF2-40B4-BE49-F238E27FC236}">
              <a16:creationId xmlns:a16="http://schemas.microsoft.com/office/drawing/2014/main" id="{626F31C9-0F12-4B53-BDAE-33D0E10B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3416" y="178362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146961</xdr:colOff>
      <xdr:row>60</xdr:row>
      <xdr:rowOff>21772</xdr:rowOff>
    </xdr:from>
    <xdr:ext cx="489600" cy="489600"/>
    <xdr:pic>
      <xdr:nvPicPr>
        <xdr:cNvPr id="37" name="Imagen 36" descr="Twitter / X (Twemoji 14.0)">
          <a:extLst>
            <a:ext uri="{FF2B5EF4-FFF2-40B4-BE49-F238E27FC236}">
              <a16:creationId xmlns:a16="http://schemas.microsoft.com/office/drawing/2014/main" id="{D941D3CB-8311-4375-A82C-7D027CDA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61" y="17836243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93</xdr:row>
      <xdr:rowOff>21772</xdr:rowOff>
    </xdr:from>
    <xdr:ext cx="489600" cy="489600"/>
    <xdr:pic>
      <xdr:nvPicPr>
        <xdr:cNvPr id="38" name="Imagen 37" descr="Twitter / X (Twemoji 14.0)">
          <a:extLst>
            <a:ext uri="{FF2B5EF4-FFF2-40B4-BE49-F238E27FC236}">
              <a16:creationId xmlns:a16="http://schemas.microsoft.com/office/drawing/2014/main" id="{A289F5AF-EAF7-4CDC-B338-05BA9AFE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112286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93</xdr:row>
      <xdr:rowOff>21772</xdr:rowOff>
    </xdr:from>
    <xdr:ext cx="489600" cy="489600"/>
    <xdr:pic>
      <xdr:nvPicPr>
        <xdr:cNvPr id="39" name="Imagen 38" descr="Twitter / X (Twemoji 14.0)">
          <a:extLst>
            <a:ext uri="{FF2B5EF4-FFF2-40B4-BE49-F238E27FC236}">
              <a16:creationId xmlns:a16="http://schemas.microsoft.com/office/drawing/2014/main" id="{37BD77C0-A0C6-41F2-91BC-3CAF19D73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112286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517071</xdr:colOff>
      <xdr:row>105</xdr:row>
      <xdr:rowOff>21772</xdr:rowOff>
    </xdr:from>
    <xdr:to>
      <xdr:col>8</xdr:col>
      <xdr:colOff>1006671</xdr:colOff>
      <xdr:row>105</xdr:row>
      <xdr:rowOff>511372</xdr:rowOff>
    </xdr:to>
    <xdr:pic>
      <xdr:nvPicPr>
        <xdr:cNvPr id="42" name="Imagen 41" descr="Twitter / X (Twemoji 14.0)">
          <a:extLst>
            <a:ext uri="{FF2B5EF4-FFF2-40B4-BE49-F238E27FC236}">
              <a16:creationId xmlns:a16="http://schemas.microsoft.com/office/drawing/2014/main" id="{9C304F79-4589-7EB4-D6E4-DF2BA020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2" y="364998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125189</xdr:colOff>
      <xdr:row>105</xdr:row>
      <xdr:rowOff>21772</xdr:rowOff>
    </xdr:from>
    <xdr:to>
      <xdr:col>3</xdr:col>
      <xdr:colOff>337203</xdr:colOff>
      <xdr:row>105</xdr:row>
      <xdr:rowOff>511372</xdr:rowOff>
    </xdr:to>
    <xdr:pic>
      <xdr:nvPicPr>
        <xdr:cNvPr id="43" name="Imagen 42" descr="Twitter / X (Twemoji 14.0)">
          <a:extLst>
            <a:ext uri="{FF2B5EF4-FFF2-40B4-BE49-F238E27FC236}">
              <a16:creationId xmlns:a16="http://schemas.microsoft.com/office/drawing/2014/main" id="{52AD9142-1569-4AB0-887E-D1AE3D22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9" y="36499801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517075</xdr:colOff>
      <xdr:row>139</xdr:row>
      <xdr:rowOff>21772</xdr:rowOff>
    </xdr:from>
    <xdr:ext cx="489600" cy="489600"/>
    <xdr:pic>
      <xdr:nvPicPr>
        <xdr:cNvPr id="52" name="Imagen 51" descr="Twitter / X (Twemoji 14.0)">
          <a:extLst>
            <a:ext uri="{FF2B5EF4-FFF2-40B4-BE49-F238E27FC236}">
              <a16:creationId xmlns:a16="http://schemas.microsoft.com/office/drawing/2014/main" id="{EDE3BEB7-DAB5-4530-839F-61AB3909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325101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139</xdr:row>
      <xdr:rowOff>21772</xdr:rowOff>
    </xdr:from>
    <xdr:ext cx="489600" cy="489600"/>
    <xdr:pic>
      <xdr:nvPicPr>
        <xdr:cNvPr id="53" name="Imagen 52" descr="Twitter / X (Twemoji 14.0)">
          <a:extLst>
            <a:ext uri="{FF2B5EF4-FFF2-40B4-BE49-F238E27FC236}">
              <a16:creationId xmlns:a16="http://schemas.microsoft.com/office/drawing/2014/main" id="{272C5BD3-B0D7-4795-B45D-48FBDAA0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32510186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156</xdr:row>
      <xdr:rowOff>21772</xdr:rowOff>
    </xdr:from>
    <xdr:ext cx="489600" cy="489600"/>
    <xdr:pic>
      <xdr:nvPicPr>
        <xdr:cNvPr id="54" name="Imagen 53" descr="Twitter / X (Twemoji 14.0)">
          <a:extLst>
            <a:ext uri="{FF2B5EF4-FFF2-40B4-BE49-F238E27FC236}">
              <a16:creationId xmlns:a16="http://schemas.microsoft.com/office/drawing/2014/main" id="{A77FC9EE-D2FC-4647-9DA1-49884C87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491381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156</xdr:row>
      <xdr:rowOff>21772</xdr:rowOff>
    </xdr:from>
    <xdr:ext cx="489600" cy="489600"/>
    <xdr:pic>
      <xdr:nvPicPr>
        <xdr:cNvPr id="55" name="Imagen 54" descr="Twitter / X (Twemoji 14.0)">
          <a:extLst>
            <a:ext uri="{FF2B5EF4-FFF2-40B4-BE49-F238E27FC236}">
              <a16:creationId xmlns:a16="http://schemas.microsoft.com/office/drawing/2014/main" id="{E2312E9C-C442-48F1-B435-F55B29D2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49138115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517075</xdr:colOff>
      <xdr:row>165</xdr:row>
      <xdr:rowOff>21772</xdr:rowOff>
    </xdr:from>
    <xdr:ext cx="489600" cy="489600"/>
    <xdr:pic>
      <xdr:nvPicPr>
        <xdr:cNvPr id="56" name="Imagen 55" descr="Twitter / X (Twemoji 14.0)">
          <a:extLst>
            <a:ext uri="{FF2B5EF4-FFF2-40B4-BE49-F238E27FC236}">
              <a16:creationId xmlns:a16="http://schemas.microsoft.com/office/drawing/2014/main" id="{E2F2AAA9-D1DC-4A42-9646-CFD0AE4D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746" y="530134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141517</xdr:colOff>
      <xdr:row>165</xdr:row>
      <xdr:rowOff>21772</xdr:rowOff>
    </xdr:from>
    <xdr:ext cx="489600" cy="489600"/>
    <xdr:pic>
      <xdr:nvPicPr>
        <xdr:cNvPr id="57" name="Imagen 56" descr="Twitter / X (Twemoji 14.0)">
          <a:extLst>
            <a:ext uri="{FF2B5EF4-FFF2-40B4-BE49-F238E27FC236}">
              <a16:creationId xmlns:a16="http://schemas.microsoft.com/office/drawing/2014/main" id="{DDA4784E-3487-4A11-9C06-D58DB5FD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7" y="53013429"/>
          <a:ext cx="489600" cy="48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378271</xdr:colOff>
      <xdr:row>2</xdr:row>
      <xdr:rowOff>40820</xdr:rowOff>
    </xdr:from>
    <xdr:to>
      <xdr:col>2</xdr:col>
      <xdr:colOff>1826071</xdr:colOff>
      <xdr:row>3</xdr:row>
      <xdr:rowOff>263713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AC4A5EF-491F-44CD-B061-22BDD870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4" y="854527"/>
          <a:ext cx="1442358" cy="51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1130295</xdr:colOff>
      <xdr:row>2</xdr:row>
      <xdr:rowOff>35377</xdr:rowOff>
    </xdr:from>
    <xdr:to>
      <xdr:col>5</xdr:col>
      <xdr:colOff>1031414</xdr:colOff>
      <xdr:row>2</xdr:row>
      <xdr:rowOff>301721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733822-0CB0-484D-8FF5-EEAE86848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861" y="832758"/>
          <a:ext cx="1230085" cy="2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568778</xdr:colOff>
      <xdr:row>2</xdr:row>
      <xdr:rowOff>40823</xdr:rowOff>
    </xdr:from>
    <xdr:to>
      <xdr:col>2</xdr:col>
      <xdr:colOff>2022023</xdr:colOff>
      <xdr:row>3</xdr:row>
      <xdr:rowOff>262513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6DB8F2-22A9-4864-A091-43674280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886" y="854530"/>
          <a:ext cx="1469571" cy="52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8164</xdr:colOff>
      <xdr:row>2</xdr:row>
      <xdr:rowOff>35378</xdr:rowOff>
    </xdr:from>
    <xdr:to>
      <xdr:col>5</xdr:col>
      <xdr:colOff>1262739</xdr:colOff>
      <xdr:row>2</xdr:row>
      <xdr:rowOff>301722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42BF52-E986-45F0-BEC3-FCAD468F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846364"/>
          <a:ext cx="1254575" cy="26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759274</xdr:colOff>
      <xdr:row>2</xdr:row>
      <xdr:rowOff>38100</xdr:rowOff>
    </xdr:from>
    <xdr:to>
      <xdr:col>2</xdr:col>
      <xdr:colOff>2209798</xdr:colOff>
      <xdr:row>3</xdr:row>
      <xdr:rowOff>264327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1FF0C4-07F2-4D09-A8F8-CDF44F29C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827" y="849086"/>
          <a:ext cx="1469571" cy="52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300858</xdr:colOff>
      <xdr:row>2</xdr:row>
      <xdr:rowOff>35377</xdr:rowOff>
    </xdr:from>
    <xdr:to>
      <xdr:col>5</xdr:col>
      <xdr:colOff>358385</xdr:colOff>
      <xdr:row>2</xdr:row>
      <xdr:rowOff>301721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A4213C-7AE7-421E-AE8B-1E6B6C41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533" y="828596"/>
          <a:ext cx="1230086" cy="2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759280</xdr:colOff>
      <xdr:row>2</xdr:row>
      <xdr:rowOff>40666</xdr:rowOff>
    </xdr:from>
    <xdr:to>
      <xdr:col>2</xdr:col>
      <xdr:colOff>2174424</xdr:colOff>
      <xdr:row>3</xdr:row>
      <xdr:rowOff>262163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9B966-05DC-40FE-8F6E-822DEBE4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830" y="855280"/>
          <a:ext cx="1420586" cy="505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97062</xdr:colOff>
      <xdr:row>2</xdr:row>
      <xdr:rowOff>35377</xdr:rowOff>
    </xdr:from>
    <xdr:to>
      <xdr:col>6</xdr:col>
      <xdr:colOff>122465</xdr:colOff>
      <xdr:row>2</xdr:row>
      <xdr:rowOff>299907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3F2294-93A7-4A94-94DA-D1A2C093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32758"/>
          <a:ext cx="1230086" cy="2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1132110</xdr:colOff>
      <xdr:row>2</xdr:row>
      <xdr:rowOff>35377</xdr:rowOff>
    </xdr:from>
    <xdr:to>
      <xdr:col>5</xdr:col>
      <xdr:colOff>1172027</xdr:colOff>
      <xdr:row>2</xdr:row>
      <xdr:rowOff>299907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8547BD-33D9-49C7-ACE3-EC1B10E3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8776" y="832758"/>
          <a:ext cx="1230086" cy="2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759281</xdr:colOff>
      <xdr:row>2</xdr:row>
      <xdr:rowOff>40822</xdr:rowOff>
    </xdr:from>
    <xdr:to>
      <xdr:col>2</xdr:col>
      <xdr:colOff>2174425</xdr:colOff>
      <xdr:row>3</xdr:row>
      <xdr:rowOff>263226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8F71E66-0FCF-4C5B-82C3-5710C21AF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160" y="859971"/>
          <a:ext cx="1420586" cy="505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759272</xdr:colOff>
      <xdr:row>2</xdr:row>
      <xdr:rowOff>35377</xdr:rowOff>
    </xdr:from>
    <xdr:to>
      <xdr:col>2</xdr:col>
      <xdr:colOff>2209796</xdr:colOff>
      <xdr:row>3</xdr:row>
      <xdr:rowOff>264325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42D837-17FA-4CE0-B294-C8A1FE15D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368" y="843642"/>
          <a:ext cx="1469571" cy="52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811888</xdr:colOff>
      <xdr:row>2</xdr:row>
      <xdr:rowOff>35377</xdr:rowOff>
    </xdr:from>
    <xdr:to>
      <xdr:col>5</xdr:col>
      <xdr:colOff>829124</xdr:colOff>
      <xdr:row>2</xdr:row>
      <xdr:rowOff>301721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D22986-8531-4AC3-BCC2-29115398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5" y="832758"/>
          <a:ext cx="1230086" cy="2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759272</xdr:colOff>
      <xdr:row>2</xdr:row>
      <xdr:rowOff>35377</xdr:rowOff>
    </xdr:from>
    <xdr:to>
      <xdr:col>2</xdr:col>
      <xdr:colOff>2209796</xdr:colOff>
      <xdr:row>3</xdr:row>
      <xdr:rowOff>264325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7A5A6-A7A4-443B-BB6E-97F348B1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622" y="840920"/>
          <a:ext cx="1451431" cy="533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15418</xdr:colOff>
      <xdr:row>2</xdr:row>
      <xdr:rowOff>34468</xdr:rowOff>
    </xdr:from>
    <xdr:to>
      <xdr:col>5</xdr:col>
      <xdr:colOff>1219196</xdr:colOff>
      <xdr:row>2</xdr:row>
      <xdr:rowOff>300812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537706-502B-48E6-AFC0-1A2DC83E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7432" y="840011"/>
          <a:ext cx="1203778" cy="26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283525</xdr:colOff>
      <xdr:row>0</xdr:row>
      <xdr:rowOff>402771</xdr:rowOff>
    </xdr:from>
    <xdr:to>
      <xdr:col>4</xdr:col>
      <xdr:colOff>797377</xdr:colOff>
      <xdr:row>2</xdr:row>
      <xdr:rowOff>225786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C35BB5-A6AB-4160-B8C5-A0802C41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5" y="114300"/>
          <a:ext cx="2228352" cy="731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1594760</xdr:colOff>
      <xdr:row>0</xdr:row>
      <xdr:rowOff>87549</xdr:rowOff>
    </xdr:from>
    <xdr:to>
      <xdr:col>5</xdr:col>
      <xdr:colOff>303122</xdr:colOff>
      <xdr:row>2</xdr:row>
      <xdr:rowOff>263976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F15627-E483-4914-9387-7CE313D7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260" y="87549"/>
          <a:ext cx="2186348" cy="79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459179</xdr:colOff>
      <xdr:row>0</xdr:row>
      <xdr:rowOff>9546</xdr:rowOff>
    </xdr:from>
    <xdr:to>
      <xdr:col>16</xdr:col>
      <xdr:colOff>116924</xdr:colOff>
      <xdr:row>2</xdr:row>
      <xdr:rowOff>73477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B3540E-D4D8-44AE-A1E9-2E13DBAF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336" y="9546"/>
          <a:ext cx="441517" cy="68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230086</xdr:colOff>
      <xdr:row>1</xdr:row>
      <xdr:rowOff>108857</xdr:rowOff>
    </xdr:from>
    <xdr:to>
      <xdr:col>8</xdr:col>
      <xdr:colOff>1025977</xdr:colOff>
      <xdr:row>2</xdr:row>
      <xdr:rowOff>187741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B5EC2E-43B0-40DA-9E2D-8480ECAE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0772" y="223157"/>
          <a:ext cx="1982434" cy="58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492333</xdr:colOff>
      <xdr:row>1</xdr:row>
      <xdr:rowOff>43690</xdr:rowOff>
    </xdr:from>
    <xdr:to>
      <xdr:col>6</xdr:col>
      <xdr:colOff>111866</xdr:colOff>
      <xdr:row>2</xdr:row>
      <xdr:rowOff>225877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3E54CD-CA9E-41FC-8D05-AEA629FE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819" y="157990"/>
          <a:ext cx="457733" cy="688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974274</xdr:colOff>
      <xdr:row>1</xdr:row>
      <xdr:rowOff>22235</xdr:rowOff>
    </xdr:from>
    <xdr:to>
      <xdr:col>4</xdr:col>
      <xdr:colOff>1412053</xdr:colOff>
      <xdr:row>2</xdr:row>
      <xdr:rowOff>188096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67AE8C-20A7-409D-80DC-F9106953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774" y="136535"/>
          <a:ext cx="437779" cy="67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74C6-4D38-454F-BE64-A96FCF3D3CE2}">
  <sheetPr codeName="Hoja1"/>
  <dimension ref="A1:AE18"/>
  <sheetViews>
    <sheetView showWhiteSpace="0" topLeftCell="A7" zoomScale="85" zoomScaleNormal="85" zoomScalePageLayoutView="55" workbookViewId="0">
      <selection activeCell="L6" sqref="L6"/>
    </sheetView>
  </sheetViews>
  <sheetFormatPr baseColWidth="10" defaultColWidth="11.07421875" defaultRowHeight="22.3" customHeight="1" x14ac:dyDescent="0.4"/>
  <cols>
    <col min="1" max="1" width="2.84375" style="39" customWidth="1"/>
    <col min="2" max="2" width="3.921875" style="39" bestFit="1" customWidth="1"/>
    <col min="3" max="3" width="25.53515625" style="39" customWidth="1"/>
    <col min="4" max="4" width="7.3046875" style="46" hidden="1" customWidth="1"/>
    <col min="5" max="5" width="17.53515625" style="46" customWidth="1"/>
    <col min="6" max="6" width="18.61328125" style="47" customWidth="1"/>
    <col min="7" max="8" width="2.84375" style="39" customWidth="1"/>
    <col min="9" max="9" width="3.921875" style="39" bestFit="1" customWidth="1"/>
    <col min="10" max="10" width="26.3828125" style="39" customWidth="1"/>
    <col min="11" max="11" width="8.07421875" style="46" hidden="1" customWidth="1"/>
    <col min="12" max="12" width="19.4609375" style="46" bestFit="1" customWidth="1"/>
    <col min="13" max="13" width="13.921875" style="47" bestFit="1" customWidth="1"/>
    <col min="14" max="14" width="2.69140625" style="39" customWidth="1"/>
    <col min="15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64</v>
      </c>
      <c r="C2" s="324"/>
      <c r="D2" s="324"/>
      <c r="E2" s="324"/>
      <c r="F2" s="325"/>
      <c r="G2" s="6"/>
      <c r="H2" s="6"/>
      <c r="I2" s="323" t="s">
        <v>77</v>
      </c>
      <c r="J2" s="324"/>
      <c r="K2" s="324"/>
      <c r="L2" s="324"/>
      <c r="M2" s="3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8" t="s">
        <v>3</v>
      </c>
      <c r="K4" s="61" t="s">
        <v>14</v>
      </c>
      <c r="L4" s="54" t="s">
        <v>11</v>
      </c>
      <c r="M4" s="58" t="s">
        <v>3</v>
      </c>
    </row>
    <row r="5" spans="1:31" s="53" customFormat="1" ht="28" customHeight="1" thickBot="1" x14ac:dyDescent="0.45">
      <c r="B5" s="326" t="s">
        <v>82</v>
      </c>
      <c r="C5" s="327"/>
      <c r="D5" s="142">
        <f>SUM(D6:D18)</f>
        <v>517.69000000000005</v>
      </c>
      <c r="E5" s="142">
        <f>SUM(E6:E18)</f>
        <v>82.877499999999998</v>
      </c>
      <c r="F5" s="59">
        <f>E5/D5</f>
        <v>0.16009098108906872</v>
      </c>
      <c r="I5" s="328" t="s">
        <v>82</v>
      </c>
      <c r="J5" s="329"/>
      <c r="K5" s="143">
        <f>SUM(K6:K17)</f>
        <v>517.68999999999994</v>
      </c>
      <c r="L5" s="143">
        <f>SUM(L6:L17)</f>
        <v>82.877500000000012</v>
      </c>
      <c r="M5" s="64">
        <f>L5/K5</f>
        <v>0.1600909810890688</v>
      </c>
    </row>
    <row r="6" spans="1:31" ht="22.3" customHeight="1" x14ac:dyDescent="0.4">
      <c r="B6" s="86">
        <v>1</v>
      </c>
      <c r="C6" s="87" t="s">
        <v>65</v>
      </c>
      <c r="D6" s="147">
        <v>0</v>
      </c>
      <c r="E6" s="147">
        <v>0</v>
      </c>
      <c r="F6" s="67">
        <v>0</v>
      </c>
      <c r="I6" s="110">
        <v>1</v>
      </c>
      <c r="J6" s="111" t="s">
        <v>78</v>
      </c>
      <c r="K6" s="292">
        <f>'F1'!D5</f>
        <v>286.44</v>
      </c>
      <c r="L6" s="292">
        <f>'F1'!E5</f>
        <v>26.432500000000008</v>
      </c>
      <c r="M6" s="152">
        <f t="shared" ref="M6:M10" si="0">L6/K6</f>
        <v>9.2279360424521742E-2</v>
      </c>
    </row>
    <row r="7" spans="1:31" ht="22.3" customHeight="1" x14ac:dyDescent="0.4">
      <c r="B7" s="62">
        <v>2</v>
      </c>
      <c r="C7" s="63" t="s">
        <v>66</v>
      </c>
      <c r="D7" s="148">
        <v>0</v>
      </c>
      <c r="E7" s="148">
        <v>0</v>
      </c>
      <c r="F7" s="85">
        <v>0</v>
      </c>
      <c r="I7" s="118">
        <v>2</v>
      </c>
      <c r="J7" s="119" t="s">
        <v>79</v>
      </c>
      <c r="K7" s="161">
        <f>'F2'!D5</f>
        <v>30.55</v>
      </c>
      <c r="L7" s="161">
        <f>'F2'!E5</f>
        <v>13.547500000000003</v>
      </c>
      <c r="M7" s="156">
        <f t="shared" si="0"/>
        <v>0.4434533551554829</v>
      </c>
    </row>
    <row r="8" spans="1:31" ht="22.3" customHeight="1" x14ac:dyDescent="0.4">
      <c r="B8" s="118">
        <v>3</v>
      </c>
      <c r="C8" s="119" t="s">
        <v>67</v>
      </c>
      <c r="D8" s="161">
        <f>MARZO!F15+MARZO!F23+MARZO!F31+MARZO!F39+MARZO!F50+MARZO!F58+MARZO!F67+MARZO!F91+MARZO!F102+MARZO!F137+MARZO!F154+MARZO!F163+MARZO!F172</f>
        <v>84.45</v>
      </c>
      <c r="E8" s="161">
        <f>MARZO!I15+MARZO!I23+MARZO!I31+MARZO!I39+MARZO!I50+MARZO!I58+MARZO!I67+MARZO!I91+MARZO!I102+MARZO!I137+MARZO!I154+MARZO!I163+MARZO!I172</f>
        <v>15.067499999999999</v>
      </c>
      <c r="F8" s="156">
        <f t="shared" ref="F8:F18" si="1">E8/D8</f>
        <v>0.17841918294849021</v>
      </c>
      <c r="I8" s="118">
        <v>3</v>
      </c>
      <c r="J8" s="119" t="s">
        <v>80</v>
      </c>
      <c r="K8" s="161">
        <f>MOTOGP!D5</f>
        <v>92.34999999999998</v>
      </c>
      <c r="L8" s="161">
        <f>MOTOGP!E5</f>
        <v>4.799999999999998</v>
      </c>
      <c r="M8" s="156">
        <f t="shared" si="0"/>
        <v>5.1976177585273405E-2</v>
      </c>
    </row>
    <row r="9" spans="1:31" ht="22.3" customHeight="1" x14ac:dyDescent="0.4">
      <c r="B9" s="118">
        <v>4</v>
      </c>
      <c r="C9" s="119" t="s">
        <v>68</v>
      </c>
      <c r="D9" s="161">
        <f>ABRIL!F29+ABRIL!F48+ABRIL!F55+ABRIL!F70+ABRIL!F80+ABRIL!F103+ABRIL!F111+ABRIL!F125+ABRIL!F133+ABRIL!F142</f>
        <v>59.7</v>
      </c>
      <c r="E9" s="161">
        <f>ABRIL!I29+ABRIL!I48+ABRIL!I55+ABRIL!I70+ABRIL!I80+ABRIL!I103+ABRIL!I111+ABRIL!I125+ABRIL!I133+ABRIL!I142</f>
        <v>5.3774999999999995</v>
      </c>
      <c r="F9" s="156">
        <f t="shared" si="1"/>
        <v>9.0075376884422104E-2</v>
      </c>
      <c r="I9" s="118">
        <v>4</v>
      </c>
      <c r="J9" s="119" t="s">
        <v>84</v>
      </c>
      <c r="K9" s="161">
        <f>MOTO2!D5</f>
        <v>34.950000000000003</v>
      </c>
      <c r="L9" s="161">
        <f>MOTO2!E5</f>
        <v>5.0000000000000377E-2</v>
      </c>
      <c r="M9" s="156">
        <f t="shared" si="0"/>
        <v>1.4306151645207545E-3</v>
      </c>
    </row>
    <row r="10" spans="1:31" ht="22.3" customHeight="1" x14ac:dyDescent="0.4">
      <c r="B10" s="28">
        <v>5</v>
      </c>
      <c r="C10" s="24" t="s">
        <v>69</v>
      </c>
      <c r="D10" s="168">
        <f>MAYO!F35+MAYO!F43+MAYO!F55+MAYO!F65+MAYO!F75+MAYO!F82+MAYO!F109+MAYO!F124+MAYO!F149+MAYO!F164+MAYO!F175+MAYO!F184+MAYO!F191+MAYO!F209</f>
        <v>89.19</v>
      </c>
      <c r="E10" s="168">
        <f>MAYO!I35+MAYO!I43+MAYO!I55+MAYO!I65+MAYO!I75+MAYO!I82+MAYO!I109+MAYO!I124+MAYO!I149+MAYO!I164+MAYO!I175+MAYO!I184+MAYO!I191+MAYO!I209</f>
        <v>-6.7674999999999992</v>
      </c>
      <c r="F10" s="66">
        <f t="shared" si="1"/>
        <v>-7.587734050902567E-2</v>
      </c>
      <c r="I10" s="118">
        <v>5</v>
      </c>
      <c r="J10" s="119" t="s">
        <v>85</v>
      </c>
      <c r="K10" s="161">
        <f>MOTO3!D5</f>
        <v>34.400000000000006</v>
      </c>
      <c r="L10" s="161">
        <f>MOTO3!E5</f>
        <v>3.1475000000000009</v>
      </c>
      <c r="M10" s="156">
        <f t="shared" si="0"/>
        <v>9.1497093023255829E-2</v>
      </c>
    </row>
    <row r="11" spans="1:31" ht="22.3" customHeight="1" x14ac:dyDescent="0.4">
      <c r="B11" s="28">
        <v>6</v>
      </c>
      <c r="C11" s="24" t="s">
        <v>70</v>
      </c>
      <c r="D11" s="168">
        <f>JUNIO!F29+JUNIO!F41+JUNIO!F52+JUNIO!F62+JUNIO!F70+JUNIO!F80+JUNIO!F98+JUNIO!F107+JUNIO!F119+JUNIO!F129+JUNIO!F139+JUNIO!F149+JUNIO!F168+JUNIO!F181+JUNIO!F191+JUNIO!F200</f>
        <v>70.2</v>
      </c>
      <c r="E11" s="168">
        <f>JUNIO!I29+JUNIO!I41+JUNIO!I52+JUNIO!I62+JUNIO!I70+JUNIO!I80+JUNIO!I98+JUNIO!I107+JUNIO!I119+JUNIO!I129+JUNIO!I139+JUNIO!I149+JUNIO!I168+JUNIO!I181+JUNIO!I191+JUNIO!I200</f>
        <v>-7.3749999999999991</v>
      </c>
      <c r="F11" s="66">
        <f t="shared" si="1"/>
        <v>-0.10505698005698004</v>
      </c>
      <c r="I11" s="118">
        <v>6</v>
      </c>
      <c r="J11" s="119" t="s">
        <v>81</v>
      </c>
      <c r="K11" s="161">
        <f>INDYCAR!D5</f>
        <v>37.900000000000006</v>
      </c>
      <c r="L11" s="161">
        <f>INDYCAR!E5</f>
        <v>36</v>
      </c>
      <c r="M11" s="156">
        <f t="shared" ref="M11:M12" si="2">L11/K11</f>
        <v>0.94986807387862782</v>
      </c>
    </row>
    <row r="12" spans="1:31" ht="22.3" customHeight="1" thickBot="1" x14ac:dyDescent="0.45">
      <c r="B12" s="118">
        <v>7</v>
      </c>
      <c r="C12" s="119" t="s">
        <v>71</v>
      </c>
      <c r="D12" s="161">
        <f>SUM(JULIO!F19+JULIO!F28+JULIO!F35+JULIO!F53+JULIO!F61+JULIO!F68+JULIO!F76+JULIO!F84+JULIO!F94+JULIO!F103+JULIO!F111+JULIO!F129+JULIO!F142+JULIO!F150)</f>
        <v>43.300000000000004</v>
      </c>
      <c r="E12" s="161">
        <f>SUM(JULIO!I19+JULIO!I28+JULIO!I35+JULIO!I53+JULIO!I61+JULIO!I68+JULIO!I76+JULIO!I84+JULIO!I94+JULIO!I103+JULIO!I111+JULIO!I129+JULIO!I142+JULIO!I150)</f>
        <v>32.29</v>
      </c>
      <c r="F12" s="156">
        <f t="shared" si="1"/>
        <v>0.7457274826789837</v>
      </c>
      <c r="I12" s="29">
        <v>7</v>
      </c>
      <c r="J12" s="26" t="s">
        <v>452</v>
      </c>
      <c r="K12" s="239">
        <f>WEC!D6</f>
        <v>1.1000000000000001</v>
      </c>
      <c r="L12" s="268">
        <f>WEC!E6</f>
        <v>-1.1000000000000001</v>
      </c>
      <c r="M12" s="281">
        <f t="shared" si="2"/>
        <v>-1</v>
      </c>
    </row>
    <row r="13" spans="1:31" ht="22.3" customHeight="1" x14ac:dyDescent="0.4">
      <c r="B13" s="118">
        <v>8</v>
      </c>
      <c r="C13" s="119" t="s">
        <v>72</v>
      </c>
      <c r="D13" s="161">
        <f>AGOSTO!F24+AGOSTO!F36+AGOSTO!F43+AGOSTO!F53+AGOSTO!F61+AGOSTO!F82+AGOSTO!F90</f>
        <v>29.15</v>
      </c>
      <c r="E13" s="161">
        <f>AGOSTO!I24+AGOSTO!I36+AGOSTO!I43+AGOSTO!I53+AGOSTO!I61+AGOSTO!I82+AGOSTO!I90</f>
        <v>5.3449999999999989</v>
      </c>
      <c r="F13" s="156">
        <f t="shared" si="1"/>
        <v>0.18336192109777014</v>
      </c>
    </row>
    <row r="14" spans="1:31" ht="22.3" customHeight="1" x14ac:dyDescent="0.4">
      <c r="B14" s="118">
        <v>9</v>
      </c>
      <c r="C14" s="119" t="s">
        <v>73</v>
      </c>
      <c r="D14" s="161">
        <f>SEPTIEMBRE!F22+SEPTIEMBRE!F33+SEPTIEMBRE!F44+SEPTIEMBRE!F54+SEPTIEMBRE!F61+SEPTIEMBRE!F74+SEPTIEMBRE!F83+SEPTIEMBRE!F104+SEPTIEMBRE!F121+SEPTIEMBRE!F129+SEPTIEMBRE!F137+SEPTIEMBRE!F146</f>
        <v>41.35</v>
      </c>
      <c r="E14" s="161">
        <f>SEPTIEMBRE!I22+SEPTIEMBRE!I33+SEPTIEMBRE!I44+SEPTIEMBRE!I54+SEPTIEMBRE!I61+SEPTIEMBRE!I74+SEPTIEMBRE!I83+SEPTIEMBRE!I104+SEPTIEMBRE!I121+SEPTIEMBRE!I129+SEPTIEMBRE!I137+SEPTIEMBRE!I146</f>
        <v>14.355000000000002</v>
      </c>
      <c r="F14" s="156">
        <f t="shared" si="1"/>
        <v>0.34715840386940755</v>
      </c>
    </row>
    <row r="15" spans="1:31" ht="22.3" customHeight="1" x14ac:dyDescent="0.4">
      <c r="B15" s="28">
        <v>10</v>
      </c>
      <c r="C15" s="24" t="s">
        <v>74</v>
      </c>
      <c r="D15" s="168">
        <f>OCTUBRE!F21+OCTUBRE!F30+OCTUBRE!F39+OCTUBRE!F46+OCTUBRE!F71+OCTUBRE!F81+OCTUBRE!F89+OCTUBRE!F101+OCTUBRE!F122+OCTUBRE!F134+OCTUBRE!F143</f>
        <v>48.500000000000007</v>
      </c>
      <c r="E15" s="168">
        <f>OCTUBRE!I21+OCTUBRE!I30+OCTUBRE!I39+OCTUBRE!I46+OCTUBRE!I71+OCTUBRE!I81+OCTUBRE!I89+OCTUBRE!I101+OCTUBRE!I122+OCTUBRE!I134+OCTUBRE!I143</f>
        <v>-2.5124999999999993</v>
      </c>
      <c r="F15" s="66">
        <f t="shared" si="1"/>
        <v>-5.1804123711340182E-2</v>
      </c>
    </row>
    <row r="16" spans="1:31" ht="22.3" customHeight="1" x14ac:dyDescent="0.4">
      <c r="B16" s="118">
        <v>11</v>
      </c>
      <c r="C16" s="119" t="s">
        <v>75</v>
      </c>
      <c r="D16" s="161">
        <f>NOVIEMBRE!F22+NOVIEMBRE!F30+NOVIEMBRE!F38+NOVIEMBRE!F45+NOVIEMBRE!F53+NOVIEMBRE!F61+NOVIEMBRE!F71+NOVIEMBRE!F96+NOVIEMBRE!F120+NOVIEMBRE!F129</f>
        <v>44.099999999999994</v>
      </c>
      <c r="E16" s="161">
        <f>NOVIEMBRE!I22+NOVIEMBRE!I30+NOVIEMBRE!I38+NOVIEMBRE!I45+NOVIEMBRE!I53+NOVIEMBRE!I61+NOVIEMBRE!I71+NOVIEMBRE!I96+NOVIEMBRE!I120+NOVIEMBRE!I129</f>
        <v>21.2575</v>
      </c>
      <c r="F16" s="156">
        <f t="shared" si="1"/>
        <v>0.48202947845804994</v>
      </c>
    </row>
    <row r="17" spans="2:6" ht="22.3" customHeight="1" thickBot="1" x14ac:dyDescent="0.45">
      <c r="B17" s="144">
        <v>12</v>
      </c>
      <c r="C17" s="145" t="s">
        <v>76</v>
      </c>
      <c r="D17" s="153"/>
      <c r="E17" s="153"/>
      <c r="F17" s="146"/>
    </row>
    <row r="18" spans="2:6" ht="22.3" customHeight="1" thickBot="1" x14ac:dyDescent="0.45">
      <c r="B18" s="330" t="s">
        <v>93</v>
      </c>
      <c r="C18" s="331"/>
      <c r="D18" s="270">
        <f>'LARGO PLAZO'!F24+'LARGO PLAZO'!F32+'LARGO PLAZO'!F39</f>
        <v>7.75</v>
      </c>
      <c r="E18" s="270">
        <f>'LARGO PLAZO'!I24+'LARGO PLAZO'!I32+'LARGO PLAZO'!I39</f>
        <v>5.84</v>
      </c>
      <c r="F18" s="271">
        <f t="shared" si="1"/>
        <v>0.75354838709677419</v>
      </c>
    </row>
  </sheetData>
  <mergeCells count="5">
    <mergeCell ref="B2:F2"/>
    <mergeCell ref="B5:C5"/>
    <mergeCell ref="I2:M2"/>
    <mergeCell ref="I5:J5"/>
    <mergeCell ref="B18:C1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F6E1-8650-42D5-B1CB-0535EE98DFE8}">
  <dimension ref="A1:AD204"/>
  <sheetViews>
    <sheetView topLeftCell="A106" zoomScale="85" zoomScaleNormal="85" workbookViewId="0">
      <selection activeCell="F110" sqref="F110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287" bestFit="1" customWidth="1"/>
    <col min="11" max="30" width="11.07421875" style="4"/>
  </cols>
  <sheetData>
    <row r="1" spans="1:30" s="103" customFormat="1" ht="9" customHeight="1" x14ac:dyDescent="0.5">
      <c r="B1" s="104"/>
      <c r="C1" s="104"/>
      <c r="D1" s="104"/>
      <c r="E1" s="104"/>
      <c r="F1" s="104"/>
      <c r="G1" s="104"/>
      <c r="H1" s="104"/>
      <c r="I1" s="104"/>
      <c r="J1" s="282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  <c r="J2" s="283"/>
    </row>
    <row r="3" spans="1:30" s="102" customFormat="1" ht="37.299999999999997" customHeight="1" thickBot="1" x14ac:dyDescent="0.5">
      <c r="A3" s="100"/>
      <c r="B3" s="100"/>
      <c r="C3" s="106"/>
      <c r="D3" s="101"/>
      <c r="E3" s="101"/>
      <c r="F3" s="101"/>
      <c r="G3" s="101"/>
      <c r="H3" s="101"/>
      <c r="I3" s="101"/>
      <c r="J3" s="284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75</v>
      </c>
      <c r="C4" s="357"/>
      <c r="D4" s="357"/>
      <c r="E4" s="357"/>
      <c r="F4" s="357"/>
      <c r="G4" s="357"/>
      <c r="H4" s="357"/>
      <c r="I4" s="358"/>
      <c r="J4" s="285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 s="286"/>
      <c r="K5" s="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J6" s="28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728</v>
      </c>
      <c r="C7" s="324"/>
      <c r="D7" s="324"/>
      <c r="E7" s="324"/>
      <c r="F7" s="324"/>
      <c r="G7" s="324"/>
      <c r="H7" s="324"/>
      <c r="I7" s="325"/>
      <c r="J7" s="287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J8" s="28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64" t="s">
        <v>2</v>
      </c>
      <c r="C9" s="365"/>
      <c r="D9" s="366"/>
      <c r="E9" s="17" t="s">
        <v>1</v>
      </c>
      <c r="F9" s="17" t="s">
        <v>5</v>
      </c>
      <c r="G9" s="18" t="s">
        <v>0</v>
      </c>
      <c r="H9" s="17" t="s">
        <v>6</v>
      </c>
      <c r="I9" s="19" t="s">
        <v>7</v>
      </c>
      <c r="J9" s="28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72">
        <v>1</v>
      </c>
      <c r="C10" s="73"/>
      <c r="D10" s="76" t="s">
        <v>732</v>
      </c>
      <c r="E10" s="164" t="s">
        <v>733</v>
      </c>
      <c r="F10" s="78" t="s">
        <v>89</v>
      </c>
      <c r="G10" s="79">
        <v>2.0699999999999998</v>
      </c>
      <c r="H10" s="80">
        <v>1</v>
      </c>
      <c r="I10" s="81">
        <v>-1</v>
      </c>
      <c r="J10" s="28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28">
        <v>2</v>
      </c>
      <c r="C11" s="24"/>
      <c r="D11" s="13" t="s">
        <v>732</v>
      </c>
      <c r="E11" s="34" t="s">
        <v>734</v>
      </c>
      <c r="F11" s="1" t="s">
        <v>89</v>
      </c>
      <c r="G11" s="30">
        <v>2.25</v>
      </c>
      <c r="H11" s="25">
        <v>1</v>
      </c>
      <c r="I11" s="43">
        <v>-1</v>
      </c>
      <c r="J11" s="28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3</v>
      </c>
      <c r="C12" s="119"/>
      <c r="D12" s="120" t="s">
        <v>732</v>
      </c>
      <c r="E12" s="129" t="s">
        <v>735</v>
      </c>
      <c r="F12" s="122" t="s">
        <v>88</v>
      </c>
      <c r="G12" s="130">
        <v>1.75</v>
      </c>
      <c r="H12" s="124">
        <v>1.5</v>
      </c>
      <c r="I12" s="131">
        <f t="shared" ref="I12:I17" si="0">(G12*H12)-H12</f>
        <v>1.125</v>
      </c>
      <c r="J12" s="28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118">
        <v>4</v>
      </c>
      <c r="C13" s="119"/>
      <c r="D13" s="120" t="s">
        <v>8</v>
      </c>
      <c r="E13" s="129" t="s">
        <v>736</v>
      </c>
      <c r="F13" s="122" t="s">
        <v>88</v>
      </c>
      <c r="G13" s="130">
        <v>2.2999999999999998</v>
      </c>
      <c r="H13" s="124">
        <v>1</v>
      </c>
      <c r="I13" s="131">
        <f t="shared" si="0"/>
        <v>1.2999999999999998</v>
      </c>
      <c r="J13" s="28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28">
        <v>5</v>
      </c>
      <c r="C14" s="24"/>
      <c r="D14" s="13" t="s">
        <v>8</v>
      </c>
      <c r="E14" s="34" t="s">
        <v>4</v>
      </c>
      <c r="F14" s="1" t="s">
        <v>89</v>
      </c>
      <c r="G14" s="30">
        <v>19</v>
      </c>
      <c r="H14" s="25">
        <v>0.1</v>
      </c>
      <c r="I14" s="43">
        <v>-0.1</v>
      </c>
      <c r="J14" s="28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118">
        <v>6</v>
      </c>
      <c r="C15" s="119"/>
      <c r="D15" s="120" t="s">
        <v>10</v>
      </c>
      <c r="E15" s="129" t="s">
        <v>737</v>
      </c>
      <c r="F15" s="122" t="s">
        <v>88</v>
      </c>
      <c r="G15" s="130">
        <v>1.8</v>
      </c>
      <c r="H15" s="124">
        <v>1.25</v>
      </c>
      <c r="I15" s="131">
        <f t="shared" si="0"/>
        <v>1</v>
      </c>
      <c r="J15" s="28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118">
        <v>7</v>
      </c>
      <c r="C16" s="119"/>
      <c r="D16" s="120" t="s">
        <v>10</v>
      </c>
      <c r="E16" s="166" t="s">
        <v>738</v>
      </c>
      <c r="F16" s="122" t="s">
        <v>88</v>
      </c>
      <c r="G16" s="130">
        <v>2.4</v>
      </c>
      <c r="H16" s="124">
        <v>1</v>
      </c>
      <c r="I16" s="131">
        <f t="shared" si="0"/>
        <v>1.4</v>
      </c>
      <c r="J16" s="28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118">
        <v>8</v>
      </c>
      <c r="C17" s="119"/>
      <c r="D17" s="120" t="s">
        <v>9</v>
      </c>
      <c r="E17" s="129" t="s">
        <v>739</v>
      </c>
      <c r="F17" s="122" t="s">
        <v>88</v>
      </c>
      <c r="G17" s="130">
        <v>2.5</v>
      </c>
      <c r="H17" s="124">
        <v>1</v>
      </c>
      <c r="I17" s="131">
        <f t="shared" si="0"/>
        <v>1.5</v>
      </c>
      <c r="J17" s="28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28">
        <v>9</v>
      </c>
      <c r="C18" s="24"/>
      <c r="D18" s="13" t="s">
        <v>9</v>
      </c>
      <c r="E18" s="34" t="s">
        <v>711</v>
      </c>
      <c r="F18" s="1" t="s">
        <v>89</v>
      </c>
      <c r="G18" s="30">
        <v>5.5</v>
      </c>
      <c r="H18" s="25">
        <v>0.25</v>
      </c>
      <c r="I18" s="43">
        <v>-0.25</v>
      </c>
      <c r="J18" s="28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28">
        <v>10</v>
      </c>
      <c r="C19" s="24"/>
      <c r="D19" s="13" t="s">
        <v>9</v>
      </c>
      <c r="E19" s="34" t="s">
        <v>744</v>
      </c>
      <c r="F19" s="1" t="s">
        <v>89</v>
      </c>
      <c r="G19" s="30">
        <v>8.5</v>
      </c>
      <c r="H19" s="25">
        <v>0.1</v>
      </c>
      <c r="I19" s="43">
        <v>-0.1</v>
      </c>
      <c r="J19" s="28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28">
        <v>11</v>
      </c>
      <c r="C20" s="24"/>
      <c r="D20" s="13" t="s">
        <v>9</v>
      </c>
      <c r="E20" s="34" t="s">
        <v>745</v>
      </c>
      <c r="F20" s="1" t="s">
        <v>89</v>
      </c>
      <c r="G20" s="30">
        <v>2</v>
      </c>
      <c r="H20" s="25">
        <v>1</v>
      </c>
      <c r="I20" s="43">
        <v>-1</v>
      </c>
      <c r="J20" s="28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thickBot="1" x14ac:dyDescent="0.45">
      <c r="A21" s="6"/>
      <c r="B21" s="29">
        <v>12</v>
      </c>
      <c r="C21" s="26"/>
      <c r="D21" s="16" t="s">
        <v>9</v>
      </c>
      <c r="E21" s="35" t="s">
        <v>746</v>
      </c>
      <c r="F21" s="15" t="s">
        <v>89</v>
      </c>
      <c r="G21" s="32">
        <v>4.5</v>
      </c>
      <c r="H21" s="27">
        <v>0.5</v>
      </c>
      <c r="I21" s="45">
        <v>-0.5</v>
      </c>
      <c r="J21" s="28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37" customFormat="1" ht="25" customHeight="1" x14ac:dyDescent="0.3">
      <c r="A22" s="36"/>
      <c r="B22" s="42"/>
      <c r="C22" s="42"/>
      <c r="D22" s="42"/>
      <c r="E22" s="291"/>
      <c r="F22" s="68">
        <f>SUM(H10:H21)</f>
        <v>9.6999999999999993</v>
      </c>
      <c r="G22" s="345" t="s">
        <v>111</v>
      </c>
      <c r="H22" s="346"/>
      <c r="I22" s="126">
        <f>SUM(I10:I21)</f>
        <v>2.3749999999999996</v>
      </c>
      <c r="J22" s="289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s="40" customFormat="1" ht="25" customHeight="1" thickBot="1" x14ac:dyDescent="0.45">
      <c r="A23" s="38"/>
      <c r="B23" s="39"/>
      <c r="C23" s="39"/>
      <c r="D23" s="12"/>
      <c r="E23" s="5"/>
      <c r="F23" s="107"/>
      <c r="G23" s="347" t="s">
        <v>3</v>
      </c>
      <c r="H23" s="348"/>
      <c r="I23" s="127">
        <f>SUM(I10:I21)/SUM(H10:H21)</f>
        <v>0.24484536082474223</v>
      </c>
      <c r="J23" s="289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s="5" customFormat="1" ht="20.8" customHeight="1" thickBot="1" x14ac:dyDescent="0.45">
      <c r="A24" s="6"/>
      <c r="B24" s="20"/>
      <c r="C24" s="20"/>
      <c r="D24" s="20"/>
      <c r="E24" s="20"/>
      <c r="F24" s="20"/>
      <c r="G24" s="20"/>
      <c r="H24" s="20"/>
      <c r="I24" s="20"/>
      <c r="J24" s="28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ht="41.6" customHeight="1" thickBot="1" x14ac:dyDescent="0.45">
      <c r="A25" s="6"/>
      <c r="B25" s="323" t="s">
        <v>729</v>
      </c>
      <c r="C25" s="324"/>
      <c r="D25" s="324"/>
      <c r="E25" s="324"/>
      <c r="F25" s="324"/>
      <c r="G25" s="324"/>
      <c r="H25" s="324"/>
      <c r="I25" s="325"/>
      <c r="J25" s="287"/>
      <c r="K2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20.8" customHeight="1" thickBot="1" x14ac:dyDescent="0.45">
      <c r="A26" s="6"/>
      <c r="B26" s="20"/>
      <c r="C26" s="20"/>
      <c r="D26" s="20"/>
      <c r="E26" s="20"/>
      <c r="F26" s="20"/>
      <c r="G26" s="20"/>
      <c r="H26" s="20"/>
      <c r="I26" s="20"/>
      <c r="J26" s="28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23" customFormat="1" ht="23.05" customHeight="1" thickBot="1" x14ac:dyDescent="0.55000000000000004">
      <c r="A27" s="7"/>
      <c r="B27" s="342" t="s">
        <v>2</v>
      </c>
      <c r="C27" s="343"/>
      <c r="D27" s="344"/>
      <c r="E27" s="69" t="s">
        <v>1</v>
      </c>
      <c r="F27" s="69" t="s">
        <v>5</v>
      </c>
      <c r="G27" s="70" t="s">
        <v>0</v>
      </c>
      <c r="H27" s="69" t="s">
        <v>6</v>
      </c>
      <c r="I27" s="71" t="s">
        <v>7</v>
      </c>
      <c r="J27" s="28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s="5" customFormat="1" ht="30" customHeight="1" x14ac:dyDescent="0.4">
      <c r="A28" s="6"/>
      <c r="B28" s="72">
        <v>1</v>
      </c>
      <c r="C28" s="73"/>
      <c r="D28" s="76" t="s">
        <v>9</v>
      </c>
      <c r="E28" s="77" t="s">
        <v>741</v>
      </c>
      <c r="F28" s="78" t="s">
        <v>89</v>
      </c>
      <c r="G28" s="79">
        <v>1.8</v>
      </c>
      <c r="H28" s="80">
        <v>1.25</v>
      </c>
      <c r="I28" s="81">
        <v>-1.25</v>
      </c>
      <c r="J28" s="28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5" customFormat="1" ht="30" customHeight="1" thickBot="1" x14ac:dyDescent="0.45">
      <c r="A29" s="6"/>
      <c r="B29" s="296">
        <v>2</v>
      </c>
      <c r="C29" s="297"/>
      <c r="D29" s="298" t="s">
        <v>9</v>
      </c>
      <c r="E29" s="299" t="s">
        <v>742</v>
      </c>
      <c r="F29" s="136" t="s">
        <v>88</v>
      </c>
      <c r="G29" s="300">
        <v>2.5</v>
      </c>
      <c r="H29" s="301">
        <v>0.75</v>
      </c>
      <c r="I29" s="139">
        <f t="shared" ref="I29" si="1">(G29*H29)-H29</f>
        <v>1.125</v>
      </c>
      <c r="J29" s="28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37" customFormat="1" ht="25" customHeight="1" x14ac:dyDescent="0.3">
      <c r="A30" s="36"/>
      <c r="B30" s="42"/>
      <c r="C30" s="42"/>
      <c r="D30" s="42"/>
      <c r="E30" s="42"/>
      <c r="F30" s="68">
        <f>SUM(H28:H29)</f>
        <v>2</v>
      </c>
      <c r="G30" s="351" t="s">
        <v>111</v>
      </c>
      <c r="H30" s="352"/>
      <c r="I30" s="108">
        <f>SUM(I28:I29)</f>
        <v>-0.125</v>
      </c>
      <c r="J30" s="289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s="40" customFormat="1" ht="25" customHeight="1" thickBot="1" x14ac:dyDescent="0.45">
      <c r="A31" s="38"/>
      <c r="B31" s="39"/>
      <c r="C31" s="39"/>
      <c r="D31" s="12"/>
      <c r="E31" s="5"/>
      <c r="F31" s="107"/>
      <c r="G31" s="349" t="s">
        <v>3</v>
      </c>
      <c r="H31" s="350"/>
      <c r="I31" s="109">
        <f>SUM(I28:I29)/SUM(H28:H29)</f>
        <v>-6.25E-2</v>
      </c>
      <c r="J31" s="289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s="5" customFormat="1" ht="20.8" customHeight="1" thickBot="1" x14ac:dyDescent="0.45">
      <c r="A32" s="6"/>
      <c r="B32" s="20"/>
      <c r="C32" s="20"/>
      <c r="D32" s="20"/>
      <c r="E32" s="20"/>
      <c r="F32" s="20"/>
      <c r="G32" s="20"/>
      <c r="H32" s="20"/>
      <c r="I32" s="20"/>
      <c r="J32" s="28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41.6" customHeight="1" thickBot="1" x14ac:dyDescent="0.45">
      <c r="A33" s="6"/>
      <c r="B33" s="323" t="s">
        <v>731</v>
      </c>
      <c r="C33" s="324"/>
      <c r="D33" s="324"/>
      <c r="E33" s="324"/>
      <c r="F33" s="324"/>
      <c r="G33" s="324"/>
      <c r="H33" s="324"/>
      <c r="I33" s="325"/>
      <c r="J33" s="287"/>
      <c r="K3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5" customFormat="1" ht="20.8" customHeight="1" thickBot="1" x14ac:dyDescent="0.45">
      <c r="A34" s="6"/>
      <c r="B34" s="20"/>
      <c r="C34" s="20"/>
      <c r="D34" s="20"/>
      <c r="E34" s="20"/>
      <c r="F34" s="20"/>
      <c r="G34" s="20"/>
      <c r="H34" s="20"/>
      <c r="I34" s="20"/>
      <c r="J34" s="28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23" customFormat="1" ht="23.05" customHeight="1" thickBot="1" x14ac:dyDescent="0.55000000000000004">
      <c r="A35" s="7"/>
      <c r="B35" s="342" t="s">
        <v>2</v>
      </c>
      <c r="C35" s="343"/>
      <c r="D35" s="344"/>
      <c r="E35" s="69" t="s">
        <v>1</v>
      </c>
      <c r="F35" s="69" t="s">
        <v>5</v>
      </c>
      <c r="G35" s="70" t="s">
        <v>0</v>
      </c>
      <c r="H35" s="69" t="s">
        <v>6</v>
      </c>
      <c r="I35" s="71" t="s">
        <v>7</v>
      </c>
      <c r="J35" s="288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s="5" customFormat="1" ht="30" customHeight="1" x14ac:dyDescent="0.4">
      <c r="A36" s="6"/>
      <c r="B36" s="72">
        <v>1</v>
      </c>
      <c r="C36" s="73"/>
      <c r="D36" s="76" t="s">
        <v>10</v>
      </c>
      <c r="E36" s="77" t="s">
        <v>740</v>
      </c>
      <c r="F36" s="78" t="s">
        <v>89</v>
      </c>
      <c r="G36" s="79">
        <v>2.25</v>
      </c>
      <c r="H36" s="80">
        <v>1</v>
      </c>
      <c r="I36" s="81">
        <v>-1</v>
      </c>
      <c r="J36" s="28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5" customFormat="1" ht="30" customHeight="1" thickBot="1" x14ac:dyDescent="0.45">
      <c r="A37" s="6"/>
      <c r="B37" s="242">
        <v>2</v>
      </c>
      <c r="C37" s="243"/>
      <c r="D37" s="244" t="s">
        <v>9</v>
      </c>
      <c r="E37" s="245" t="s">
        <v>743</v>
      </c>
      <c r="F37" s="15" t="s">
        <v>89</v>
      </c>
      <c r="G37" s="246">
        <v>2.87</v>
      </c>
      <c r="H37" s="247">
        <v>0.75</v>
      </c>
      <c r="I37" s="45">
        <v>-0.75</v>
      </c>
      <c r="J37" s="28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37" customFormat="1" ht="24.55" customHeight="1" x14ac:dyDescent="0.3">
      <c r="A38" s="36"/>
      <c r="B38" s="42"/>
      <c r="C38" s="42"/>
      <c r="D38" s="42"/>
      <c r="E38" s="42"/>
      <c r="F38" s="68">
        <f>SUM(H36:H37)</f>
        <v>1.75</v>
      </c>
      <c r="G38" s="351" t="s">
        <v>111</v>
      </c>
      <c r="H38" s="352"/>
      <c r="I38" s="108">
        <f>SUM(I36:I37)</f>
        <v>-1.75</v>
      </c>
      <c r="J38" s="289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s="5" customFormat="1" ht="24.55" customHeight="1" thickBot="1" x14ac:dyDescent="0.45">
      <c r="A39" s="6"/>
      <c r="B39" s="8"/>
      <c r="C39" s="8"/>
      <c r="D39" s="12"/>
      <c r="E39" s="8"/>
      <c r="F39" s="8"/>
      <c r="G39" s="349" t="s">
        <v>3</v>
      </c>
      <c r="H39" s="350"/>
      <c r="I39" s="109">
        <f>SUM(I36:I37)/SUM(H36:H37)</f>
        <v>-1</v>
      </c>
      <c r="J39" s="28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ht="20.8" customHeight="1" thickBot="1" x14ac:dyDescent="0.45">
      <c r="A40" s="6"/>
      <c r="B40" s="20"/>
      <c r="C40" s="20"/>
      <c r="D40" s="20"/>
      <c r="E40" s="20"/>
      <c r="F40" s="20"/>
      <c r="G40" s="20"/>
      <c r="H40" s="20"/>
      <c r="I40" s="20"/>
      <c r="J40" s="28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5" customFormat="1" ht="41.6" customHeight="1" thickBot="1" x14ac:dyDescent="0.45">
      <c r="A41" s="6"/>
      <c r="B41" s="323" t="s">
        <v>730</v>
      </c>
      <c r="C41" s="324"/>
      <c r="D41" s="324"/>
      <c r="E41" s="324"/>
      <c r="F41" s="324"/>
      <c r="G41" s="324"/>
      <c r="H41" s="324"/>
      <c r="I41" s="325"/>
      <c r="J41" s="287"/>
      <c r="K4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ht="20.8" customHeight="1" thickBot="1" x14ac:dyDescent="0.45">
      <c r="A42" s="6"/>
      <c r="B42" s="20"/>
      <c r="C42" s="20"/>
      <c r="D42" s="20"/>
      <c r="E42" s="20"/>
      <c r="F42" s="20"/>
      <c r="G42" s="20"/>
      <c r="H42" s="20"/>
      <c r="I42" s="20"/>
      <c r="J42" s="28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23" customFormat="1" ht="23.05" customHeight="1" thickBot="1" x14ac:dyDescent="0.55000000000000004">
      <c r="A43" s="7"/>
      <c r="B43" s="342" t="s">
        <v>2</v>
      </c>
      <c r="C43" s="343"/>
      <c r="D43" s="344"/>
      <c r="E43" s="69" t="s">
        <v>1</v>
      </c>
      <c r="F43" s="69" t="s">
        <v>5</v>
      </c>
      <c r="G43" s="70" t="s">
        <v>0</v>
      </c>
      <c r="H43" s="69" t="s">
        <v>6</v>
      </c>
      <c r="I43" s="71" t="s">
        <v>7</v>
      </c>
      <c r="J43" s="288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s="5" customFormat="1" ht="30" customHeight="1" thickBot="1" x14ac:dyDescent="0.45">
      <c r="A44" s="6"/>
      <c r="B44" s="192">
        <v>1</v>
      </c>
      <c r="C44" s="193"/>
      <c r="D44" s="194" t="s">
        <v>10</v>
      </c>
      <c r="E44" s="195" t="s">
        <v>681</v>
      </c>
      <c r="F44" s="196" t="s">
        <v>88</v>
      </c>
      <c r="G44" s="197">
        <v>8</v>
      </c>
      <c r="H44" s="198">
        <v>0.5</v>
      </c>
      <c r="I44" s="199">
        <f>(G44*H44)-H44</f>
        <v>3.5</v>
      </c>
      <c r="J44" s="28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37" customFormat="1" ht="24.55" customHeight="1" x14ac:dyDescent="0.4">
      <c r="A45" s="36"/>
      <c r="B45" s="42"/>
      <c r="C45" s="42"/>
      <c r="D45" s="42"/>
      <c r="E45" s="42"/>
      <c r="F45" s="68">
        <f>SUM(H44:H44)</f>
        <v>0.5</v>
      </c>
      <c r="G45" s="345" t="s">
        <v>111</v>
      </c>
      <c r="H45" s="346"/>
      <c r="I45" s="126">
        <f>SUM(I44:I44)</f>
        <v>3.5</v>
      </c>
      <c r="J45" s="289"/>
      <c r="K4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0" s="5" customFormat="1" ht="24.45" customHeight="1" thickBot="1" x14ac:dyDescent="0.45">
      <c r="A46" s="6"/>
      <c r="B46" s="8"/>
      <c r="C46" s="8"/>
      <c r="D46" s="12"/>
      <c r="E46" s="8"/>
      <c r="F46" s="8"/>
      <c r="G46" s="347" t="s">
        <v>3</v>
      </c>
      <c r="H46" s="348"/>
      <c r="I46" s="127">
        <f>SUM(I44:I44)/SUM(H44:H44)</f>
        <v>7</v>
      </c>
      <c r="J46" s="28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20.8" customHeight="1" thickBot="1" x14ac:dyDescent="0.45">
      <c r="A47" s="6"/>
      <c r="B47" s="20"/>
      <c r="C47" s="20"/>
      <c r="D47" s="20"/>
      <c r="E47" s="20"/>
      <c r="F47" s="20"/>
      <c r="G47" s="20"/>
      <c r="H47" s="20"/>
      <c r="I47" s="2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41.7" customHeight="1" thickBot="1" x14ac:dyDescent="0.45">
      <c r="A48" s="6"/>
      <c r="B48" s="323" t="s">
        <v>750</v>
      </c>
      <c r="C48" s="324"/>
      <c r="D48" s="324"/>
      <c r="E48" s="324"/>
      <c r="F48" s="324"/>
      <c r="G48" s="324"/>
      <c r="H48" s="324"/>
      <c r="I48" s="325"/>
      <c r="K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ht="20.8" customHeight="1" thickBot="1" x14ac:dyDescent="0.45">
      <c r="A49" s="6"/>
      <c r="B49" s="20"/>
      <c r="C49" s="20"/>
      <c r="D49" s="20"/>
      <c r="E49" s="20"/>
      <c r="F49" s="20"/>
      <c r="G49" s="20"/>
      <c r="H49" s="20"/>
      <c r="I49" s="2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23" customFormat="1" ht="23.05" customHeight="1" thickBot="1" x14ac:dyDescent="0.55000000000000004">
      <c r="A50" s="7"/>
      <c r="B50" s="342" t="s">
        <v>2</v>
      </c>
      <c r="C50" s="343"/>
      <c r="D50" s="344"/>
      <c r="E50" s="69" t="s">
        <v>1</v>
      </c>
      <c r="F50" s="69" t="s">
        <v>5</v>
      </c>
      <c r="G50" s="70" t="s">
        <v>0</v>
      </c>
      <c r="H50" s="69" t="s">
        <v>6</v>
      </c>
      <c r="I50" s="71" t="s">
        <v>7</v>
      </c>
      <c r="J50" s="2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s="5" customFormat="1" ht="30" customHeight="1" x14ac:dyDescent="0.4">
      <c r="A51" s="6"/>
      <c r="B51" s="72">
        <v>1</v>
      </c>
      <c r="C51" s="73"/>
      <c r="D51" s="76" t="s">
        <v>9</v>
      </c>
      <c r="E51" s="77" t="s">
        <v>756</v>
      </c>
      <c r="F51" s="78" t="s">
        <v>89</v>
      </c>
      <c r="G51" s="79">
        <v>1.95</v>
      </c>
      <c r="H51" s="80">
        <v>1</v>
      </c>
      <c r="I51" s="81">
        <v>-1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ht="30" customHeight="1" thickBot="1" x14ac:dyDescent="0.45">
      <c r="A52" s="6"/>
      <c r="B52" s="132">
        <v>2</v>
      </c>
      <c r="C52" s="133"/>
      <c r="D52" s="134" t="s">
        <v>9</v>
      </c>
      <c r="E52" s="135" t="s">
        <v>757</v>
      </c>
      <c r="F52" s="136" t="s">
        <v>88</v>
      </c>
      <c r="G52" s="137">
        <v>3.6</v>
      </c>
      <c r="H52" s="138">
        <v>0.5</v>
      </c>
      <c r="I52" s="139">
        <f t="shared" ref="I52" si="2">(G52*H52)-H52</f>
        <v>1.3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37" customFormat="1" ht="25" customHeight="1" x14ac:dyDescent="0.3">
      <c r="A53" s="36"/>
      <c r="B53" s="42"/>
      <c r="C53" s="42"/>
      <c r="D53" s="42"/>
      <c r="E53" s="42"/>
      <c r="F53" s="68">
        <f>SUM(H51:H52)</f>
        <v>1.5</v>
      </c>
      <c r="G53" s="345" t="s">
        <v>111</v>
      </c>
      <c r="H53" s="346"/>
      <c r="I53" s="126">
        <f>SUM(I51:I52)</f>
        <v>0.30000000000000004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s="40" customFormat="1" ht="25" customHeight="1" thickBot="1" x14ac:dyDescent="0.45">
      <c r="A54" s="38"/>
      <c r="B54" s="39"/>
      <c r="C54" s="39"/>
      <c r="D54" s="12"/>
      <c r="E54" s="5"/>
      <c r="F54" s="107"/>
      <c r="G54" s="347" t="s">
        <v>3</v>
      </c>
      <c r="H54" s="348"/>
      <c r="I54" s="127">
        <f>SUM(I51:I52)/SUM(H51:H52)</f>
        <v>0.20000000000000004</v>
      </c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s="5" customFormat="1" ht="20.8" customHeight="1" thickBot="1" x14ac:dyDescent="0.45">
      <c r="A55" s="6"/>
      <c r="B55" s="20"/>
      <c r="C55" s="20"/>
      <c r="D55" s="20"/>
      <c r="E55" s="20"/>
      <c r="F55" s="20"/>
      <c r="G55" s="20"/>
      <c r="H55" s="20"/>
      <c r="I55" s="2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ht="41.7" customHeight="1" thickBot="1" x14ac:dyDescent="0.45">
      <c r="A56" s="6"/>
      <c r="B56" s="323" t="s">
        <v>751</v>
      </c>
      <c r="C56" s="324"/>
      <c r="D56" s="324"/>
      <c r="E56" s="324"/>
      <c r="F56" s="324"/>
      <c r="G56" s="324"/>
      <c r="H56" s="324"/>
      <c r="I56" s="325"/>
      <c r="K5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20.8" customHeight="1" thickBot="1" x14ac:dyDescent="0.45">
      <c r="A57" s="6"/>
      <c r="B57" s="20"/>
      <c r="C57" s="20"/>
      <c r="D57" s="20"/>
      <c r="E57" s="20"/>
      <c r="F57" s="20"/>
      <c r="G57" s="20"/>
      <c r="H57" s="20"/>
      <c r="I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23" customFormat="1" ht="23.05" customHeight="1" thickBot="1" x14ac:dyDescent="0.55000000000000004">
      <c r="A58" s="7"/>
      <c r="B58" s="342" t="s">
        <v>2</v>
      </c>
      <c r="C58" s="343"/>
      <c r="D58" s="344"/>
      <c r="E58" s="69" t="s">
        <v>1</v>
      </c>
      <c r="F58" s="69" t="s">
        <v>5</v>
      </c>
      <c r="G58" s="70" t="s">
        <v>0</v>
      </c>
      <c r="H58" s="69" t="s">
        <v>6</v>
      </c>
      <c r="I58" s="71" t="s">
        <v>7</v>
      </c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s="5" customFormat="1" ht="30" customHeight="1" x14ac:dyDescent="0.4">
      <c r="A59" s="6"/>
      <c r="B59" s="72">
        <v>1</v>
      </c>
      <c r="C59" s="73"/>
      <c r="D59" s="76" t="s">
        <v>10</v>
      </c>
      <c r="E59" s="77" t="s">
        <v>753</v>
      </c>
      <c r="F59" s="78" t="s">
        <v>89</v>
      </c>
      <c r="G59" s="79">
        <v>2.61</v>
      </c>
      <c r="H59" s="80">
        <v>0.5</v>
      </c>
      <c r="I59" s="81">
        <v>-0.5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ht="30" customHeight="1" thickBot="1" x14ac:dyDescent="0.45">
      <c r="A60" s="6"/>
      <c r="B60" s="29">
        <v>2</v>
      </c>
      <c r="C60" s="26"/>
      <c r="D60" s="16" t="s">
        <v>10</v>
      </c>
      <c r="E60" s="35" t="s">
        <v>754</v>
      </c>
      <c r="F60" s="15" t="s">
        <v>89</v>
      </c>
      <c r="G60" s="32">
        <v>13</v>
      </c>
      <c r="H60" s="27">
        <v>0.1</v>
      </c>
      <c r="I60" s="45">
        <v>-0.1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37" customFormat="1" ht="25" customHeight="1" x14ac:dyDescent="0.3">
      <c r="A61" s="36"/>
      <c r="B61" s="42"/>
      <c r="C61" s="42"/>
      <c r="D61" s="42"/>
      <c r="E61" s="42"/>
      <c r="F61" s="68">
        <f>SUM(H59:H60)</f>
        <v>0.6</v>
      </c>
      <c r="G61" s="351" t="s">
        <v>111</v>
      </c>
      <c r="H61" s="352"/>
      <c r="I61" s="108">
        <f>SUM(I59:I60)</f>
        <v>-0.6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s="40" customFormat="1" ht="25" customHeight="1" thickBot="1" x14ac:dyDescent="0.45">
      <c r="A62" s="38"/>
      <c r="B62" s="39"/>
      <c r="C62" s="39"/>
      <c r="D62" s="12"/>
      <c r="E62" s="5"/>
      <c r="F62" s="107"/>
      <c r="G62" s="349" t="s">
        <v>3</v>
      </c>
      <c r="H62" s="350"/>
      <c r="I62" s="109">
        <f>SUM(I59:I60)/SUM(H59:H60)</f>
        <v>-1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s="5" customFormat="1" ht="20.8" customHeight="1" thickBot="1" x14ac:dyDescent="0.45">
      <c r="A63" s="6"/>
      <c r="B63" s="20"/>
      <c r="C63" s="20"/>
      <c r="D63" s="20"/>
      <c r="E63" s="20"/>
      <c r="F63" s="20"/>
      <c r="G63" s="20"/>
      <c r="H63" s="20"/>
      <c r="I63" s="2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41.7" customHeight="1" thickBot="1" x14ac:dyDescent="0.45">
      <c r="A64" s="6"/>
      <c r="B64" s="323" t="s">
        <v>752</v>
      </c>
      <c r="C64" s="324"/>
      <c r="D64" s="324"/>
      <c r="E64" s="324"/>
      <c r="F64" s="324"/>
      <c r="G64" s="324"/>
      <c r="H64" s="324"/>
      <c r="I64" s="325"/>
      <c r="K6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20.8" customHeight="1" thickBot="1" x14ac:dyDescent="0.45">
      <c r="A65" s="6"/>
      <c r="B65" s="20"/>
      <c r="C65" s="20"/>
      <c r="D65" s="20"/>
      <c r="E65" s="20"/>
      <c r="F65" s="20"/>
      <c r="G65" s="20"/>
      <c r="H65" s="20"/>
      <c r="I65" s="2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23" customFormat="1" ht="23.05" customHeight="1" thickBot="1" x14ac:dyDescent="0.55000000000000004">
      <c r="A66" s="7"/>
      <c r="B66" s="342" t="s">
        <v>2</v>
      </c>
      <c r="C66" s="343"/>
      <c r="D66" s="344"/>
      <c r="E66" s="69" t="s">
        <v>1</v>
      </c>
      <c r="F66" s="69" t="s">
        <v>5</v>
      </c>
      <c r="G66" s="70" t="s">
        <v>0</v>
      </c>
      <c r="H66" s="69" t="s">
        <v>6</v>
      </c>
      <c r="I66" s="71" t="s">
        <v>7</v>
      </c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s="5" customFormat="1" ht="30" customHeight="1" x14ac:dyDescent="0.4">
      <c r="A67" s="6"/>
      <c r="B67" s="72">
        <v>1</v>
      </c>
      <c r="C67" s="73"/>
      <c r="D67" s="76" t="s">
        <v>10</v>
      </c>
      <c r="E67" s="77" t="s">
        <v>425</v>
      </c>
      <c r="F67" s="78" t="s">
        <v>89</v>
      </c>
      <c r="G67" s="79">
        <v>8.0500000000000007</v>
      </c>
      <c r="H67" s="80">
        <v>0.25</v>
      </c>
      <c r="I67" s="81">
        <v>-0.25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ht="30" customHeight="1" x14ac:dyDescent="0.4">
      <c r="A68" s="6"/>
      <c r="B68" s="28">
        <v>2</v>
      </c>
      <c r="C68" s="24"/>
      <c r="D68" s="13" t="s">
        <v>10</v>
      </c>
      <c r="E68" s="34" t="s">
        <v>133</v>
      </c>
      <c r="F68" s="1" t="s">
        <v>89</v>
      </c>
      <c r="G68" s="30">
        <v>1.83</v>
      </c>
      <c r="H68" s="25">
        <v>1</v>
      </c>
      <c r="I68" s="43">
        <v>-1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30" customHeight="1" x14ac:dyDescent="0.4">
      <c r="A69" s="6"/>
      <c r="B69" s="28">
        <v>3</v>
      </c>
      <c r="C69" s="24"/>
      <c r="D69" s="13" t="s">
        <v>10</v>
      </c>
      <c r="E69" s="34" t="s">
        <v>755</v>
      </c>
      <c r="F69" s="1" t="s">
        <v>89</v>
      </c>
      <c r="G69" s="30">
        <v>2.85</v>
      </c>
      <c r="H69" s="25">
        <v>0.5</v>
      </c>
      <c r="I69" s="43">
        <v>-0.5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ht="30" customHeight="1" thickBot="1" x14ac:dyDescent="0.45">
      <c r="A70" s="6"/>
      <c r="B70" s="29">
        <v>4</v>
      </c>
      <c r="C70" s="26"/>
      <c r="D70" s="16" t="s">
        <v>9</v>
      </c>
      <c r="E70" s="35" t="s">
        <v>758</v>
      </c>
      <c r="F70" s="15" t="s">
        <v>89</v>
      </c>
      <c r="G70" s="32">
        <v>7</v>
      </c>
      <c r="H70" s="27">
        <v>0.5</v>
      </c>
      <c r="I70" s="45">
        <v>-0.5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37" customFormat="1" ht="25" customHeight="1" x14ac:dyDescent="0.3">
      <c r="A71" s="36"/>
      <c r="B71" s="42"/>
      <c r="C71" s="42"/>
      <c r="D71" s="42"/>
      <c r="E71" s="42"/>
      <c r="F71" s="68">
        <f>SUM(H67:H70)</f>
        <v>2.25</v>
      </c>
      <c r="G71" s="351" t="s">
        <v>111</v>
      </c>
      <c r="H71" s="352"/>
      <c r="I71" s="108">
        <f>SUM(I67:I70)</f>
        <v>-2.25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</row>
    <row r="72" spans="1:30" s="40" customFormat="1" ht="25" customHeight="1" thickBot="1" x14ac:dyDescent="0.45">
      <c r="A72" s="38"/>
      <c r="B72" s="39"/>
      <c r="C72" s="39"/>
      <c r="D72" s="12"/>
      <c r="E72" s="5"/>
      <c r="F72" s="107"/>
      <c r="G72" s="349" t="s">
        <v>3</v>
      </c>
      <c r="H72" s="350"/>
      <c r="I72" s="109">
        <f>SUM(I67:I69)/SUM(H67:H69)</f>
        <v>-1</v>
      </c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 spans="1:30" s="5" customFormat="1" ht="20.8" customHeight="1" thickBot="1" x14ac:dyDescent="0.45">
      <c r="A73" s="6"/>
      <c r="B73" s="20"/>
      <c r="C73" s="20"/>
      <c r="D73" s="20"/>
      <c r="E73" s="20"/>
      <c r="F73" s="20"/>
      <c r="G73" s="20"/>
      <c r="H73" s="20"/>
      <c r="I73" s="20"/>
      <c r="J73" s="287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41.6" customHeight="1" thickBot="1" x14ac:dyDescent="0.45">
      <c r="A74" s="6"/>
      <c r="B74" s="323" t="s">
        <v>760</v>
      </c>
      <c r="C74" s="324"/>
      <c r="D74" s="324"/>
      <c r="E74" s="324"/>
      <c r="F74" s="324"/>
      <c r="G74" s="324"/>
      <c r="H74" s="324"/>
      <c r="I74" s="32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ht="20.8" customHeight="1" thickBot="1" x14ac:dyDescent="0.45">
      <c r="A75" s="6"/>
      <c r="B75" s="20"/>
      <c r="C75" s="20"/>
      <c r="D75" s="20"/>
      <c r="E75" s="20"/>
      <c r="F75" s="20"/>
      <c r="G75" s="20"/>
      <c r="H75" s="20"/>
      <c r="I75" s="20"/>
      <c r="J75" s="287"/>
      <c r="K7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23" customFormat="1" ht="23.05" customHeight="1" thickBot="1" x14ac:dyDescent="0.55000000000000004">
      <c r="A76" s="7"/>
      <c r="B76" s="342" t="s">
        <v>2</v>
      </c>
      <c r="C76" s="343"/>
      <c r="D76" s="344"/>
      <c r="E76" s="69" t="s">
        <v>1</v>
      </c>
      <c r="F76" s="69" t="s">
        <v>5</v>
      </c>
      <c r="G76" s="70" t="s">
        <v>0</v>
      </c>
      <c r="H76" s="69" t="s">
        <v>6</v>
      </c>
      <c r="I76" s="71" t="s">
        <v>7</v>
      </c>
      <c r="J76" s="288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pans="1:30" s="5" customFormat="1" ht="30" customHeight="1" x14ac:dyDescent="0.4">
      <c r="A77" s="6"/>
      <c r="B77" s="310">
        <v>1</v>
      </c>
      <c r="C77" s="311"/>
      <c r="D77" s="312" t="s">
        <v>10</v>
      </c>
      <c r="E77" s="313" t="s">
        <v>761</v>
      </c>
      <c r="F77" s="314" t="s">
        <v>322</v>
      </c>
      <c r="G77" s="315">
        <v>2.1</v>
      </c>
      <c r="H77" s="316">
        <v>1</v>
      </c>
      <c r="I77" s="317">
        <v>0.3</v>
      </c>
      <c r="J77" s="28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30" customHeight="1" x14ac:dyDescent="0.4">
      <c r="A78" s="6"/>
      <c r="B78" s="28">
        <v>2</v>
      </c>
      <c r="C78" s="24"/>
      <c r="D78" s="13" t="s">
        <v>10</v>
      </c>
      <c r="E78" s="34" t="s">
        <v>326</v>
      </c>
      <c r="F78" s="1" t="s">
        <v>89</v>
      </c>
      <c r="G78" s="30">
        <v>2.5</v>
      </c>
      <c r="H78" s="25">
        <v>0.75</v>
      </c>
      <c r="I78" s="43">
        <v>-0.75</v>
      </c>
      <c r="J78" s="28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30" customHeight="1" x14ac:dyDescent="0.4">
      <c r="A79" s="6"/>
      <c r="B79" s="28">
        <v>3</v>
      </c>
      <c r="C79" s="24"/>
      <c r="D79" s="13" t="s">
        <v>10</v>
      </c>
      <c r="E79" s="34" t="s">
        <v>764</v>
      </c>
      <c r="F79" s="1" t="s">
        <v>89</v>
      </c>
      <c r="G79" s="30">
        <v>4.5</v>
      </c>
      <c r="H79" s="25">
        <v>0.25</v>
      </c>
      <c r="I79" s="43">
        <v>-0.25</v>
      </c>
      <c r="J79" s="28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ht="30" customHeight="1" x14ac:dyDescent="0.4">
      <c r="A80" s="6"/>
      <c r="B80" s="118">
        <v>4</v>
      </c>
      <c r="C80" s="119"/>
      <c r="D80" s="120" t="s">
        <v>10</v>
      </c>
      <c r="E80" s="129" t="s">
        <v>765</v>
      </c>
      <c r="F80" s="122" t="s">
        <v>88</v>
      </c>
      <c r="G80" s="130">
        <v>2.0299999999999998</v>
      </c>
      <c r="H80" s="124">
        <v>1</v>
      </c>
      <c r="I80" s="131">
        <f>(G80*H80)-H80</f>
        <v>1.0299999999999998</v>
      </c>
      <c r="J80" s="28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ht="30" customHeight="1" x14ac:dyDescent="0.4">
      <c r="A81" s="6"/>
      <c r="B81" s="118">
        <v>5</v>
      </c>
      <c r="C81" s="119"/>
      <c r="D81" s="120" t="s">
        <v>10</v>
      </c>
      <c r="E81" s="129" t="s">
        <v>766</v>
      </c>
      <c r="F81" s="122" t="s">
        <v>88</v>
      </c>
      <c r="G81" s="130">
        <v>6.5</v>
      </c>
      <c r="H81" s="124">
        <v>0.25</v>
      </c>
      <c r="I81" s="131">
        <f>(G81*H81)-H81</f>
        <v>1.375</v>
      </c>
      <c r="J81" s="28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5" customFormat="1" ht="30" customHeight="1" x14ac:dyDescent="0.4">
      <c r="A82" s="6"/>
      <c r="B82" s="28">
        <v>6</v>
      </c>
      <c r="C82" s="24"/>
      <c r="D82" s="13" t="s">
        <v>9</v>
      </c>
      <c r="E82" s="34" t="s">
        <v>160</v>
      </c>
      <c r="F82" s="1" t="s">
        <v>89</v>
      </c>
      <c r="G82" s="30">
        <v>2.9</v>
      </c>
      <c r="H82" s="25">
        <v>0.5</v>
      </c>
      <c r="I82" s="43">
        <v>-0.5</v>
      </c>
      <c r="J82" s="28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5" customFormat="1" ht="30" customHeight="1" x14ac:dyDescent="0.4">
      <c r="A83" s="6"/>
      <c r="B83" s="118">
        <v>7</v>
      </c>
      <c r="C83" s="119"/>
      <c r="D83" s="120" t="s">
        <v>9</v>
      </c>
      <c r="E83" s="129" t="s">
        <v>711</v>
      </c>
      <c r="F83" s="122" t="s">
        <v>88</v>
      </c>
      <c r="G83" s="130">
        <v>6</v>
      </c>
      <c r="H83" s="124">
        <v>0.5</v>
      </c>
      <c r="I83" s="131">
        <f t="shared" ref="I83:I93" si="3">(G83*H83)-H83</f>
        <v>2.5</v>
      </c>
      <c r="J83" s="28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ht="30" customHeight="1" x14ac:dyDescent="0.4">
      <c r="A84" s="6"/>
      <c r="B84" s="28">
        <v>8</v>
      </c>
      <c r="C84" s="24"/>
      <c r="D84" s="13" t="s">
        <v>9</v>
      </c>
      <c r="E84" s="34" t="s">
        <v>762</v>
      </c>
      <c r="F84" s="1" t="s">
        <v>89</v>
      </c>
      <c r="G84" s="30">
        <v>7</v>
      </c>
      <c r="H84" s="25">
        <v>0.5</v>
      </c>
      <c r="I84" s="43">
        <v>-0.5</v>
      </c>
      <c r="J84" s="28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ht="30" customHeight="1" x14ac:dyDescent="0.4">
      <c r="A85" s="6"/>
      <c r="B85" s="28">
        <v>9</v>
      </c>
      <c r="C85" s="24"/>
      <c r="D85" s="13" t="s">
        <v>9</v>
      </c>
      <c r="E85" s="34" t="s">
        <v>712</v>
      </c>
      <c r="F85" s="1" t="s">
        <v>89</v>
      </c>
      <c r="G85" s="30">
        <v>9</v>
      </c>
      <c r="H85" s="25">
        <v>0.25</v>
      </c>
      <c r="I85" s="43">
        <v>-0.25</v>
      </c>
      <c r="J85" s="28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ht="30" customHeight="1" x14ac:dyDescent="0.4">
      <c r="A86" s="6"/>
      <c r="B86" s="118">
        <v>10</v>
      </c>
      <c r="C86" s="119"/>
      <c r="D86" s="120" t="s">
        <v>9</v>
      </c>
      <c r="E86" s="129" t="s">
        <v>763</v>
      </c>
      <c r="F86" s="122" t="s">
        <v>88</v>
      </c>
      <c r="G86" s="130">
        <v>2.62</v>
      </c>
      <c r="H86" s="124">
        <v>0.5</v>
      </c>
      <c r="I86" s="131">
        <f t="shared" si="3"/>
        <v>0.81</v>
      </c>
      <c r="J86" s="28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ht="30" customHeight="1" x14ac:dyDescent="0.4">
      <c r="A87" s="6"/>
      <c r="B87" s="118">
        <v>11</v>
      </c>
      <c r="C87" s="119"/>
      <c r="D87" s="120" t="s">
        <v>9</v>
      </c>
      <c r="E87" s="129" t="s">
        <v>767</v>
      </c>
      <c r="F87" s="122" t="s">
        <v>88</v>
      </c>
      <c r="G87" s="130">
        <v>2.37</v>
      </c>
      <c r="H87" s="124">
        <v>1</v>
      </c>
      <c r="I87" s="131">
        <f t="shared" si="3"/>
        <v>1.37</v>
      </c>
      <c r="J87" s="28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ht="30" customHeight="1" x14ac:dyDescent="0.4">
      <c r="A88" s="6"/>
      <c r="B88" s="118">
        <v>12</v>
      </c>
      <c r="C88" s="119"/>
      <c r="D88" s="120" t="s">
        <v>9</v>
      </c>
      <c r="E88" s="129" t="s">
        <v>606</v>
      </c>
      <c r="F88" s="122" t="s">
        <v>88</v>
      </c>
      <c r="G88" s="130">
        <v>2.62</v>
      </c>
      <c r="H88" s="124">
        <v>1</v>
      </c>
      <c r="I88" s="131">
        <f t="shared" si="3"/>
        <v>1.62</v>
      </c>
      <c r="J88" s="28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ht="30" customHeight="1" x14ac:dyDescent="0.4">
      <c r="A89" s="6"/>
      <c r="B89" s="118">
        <v>13</v>
      </c>
      <c r="C89" s="119"/>
      <c r="D89" s="120" t="s">
        <v>9</v>
      </c>
      <c r="E89" s="129" t="s">
        <v>768</v>
      </c>
      <c r="F89" s="122" t="s">
        <v>88</v>
      </c>
      <c r="G89" s="130">
        <v>2.62</v>
      </c>
      <c r="H89" s="124">
        <v>1</v>
      </c>
      <c r="I89" s="131">
        <f t="shared" si="3"/>
        <v>1.62</v>
      </c>
      <c r="J89" s="28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ht="30" customHeight="1" x14ac:dyDescent="0.4">
      <c r="A90" s="6"/>
      <c r="B90" s="118">
        <v>14</v>
      </c>
      <c r="C90" s="119"/>
      <c r="D90" s="120" t="s">
        <v>9</v>
      </c>
      <c r="E90" s="129" t="s">
        <v>769</v>
      </c>
      <c r="F90" s="122" t="s">
        <v>88</v>
      </c>
      <c r="G90" s="130">
        <v>3.5</v>
      </c>
      <c r="H90" s="124">
        <v>1</v>
      </c>
      <c r="I90" s="131">
        <f t="shared" si="3"/>
        <v>2.5</v>
      </c>
      <c r="J90" s="28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30" customHeight="1" x14ac:dyDescent="0.4">
      <c r="A91" s="6"/>
      <c r="B91" s="186">
        <v>15</v>
      </c>
      <c r="C91" s="187"/>
      <c r="D91" s="188" t="s">
        <v>9</v>
      </c>
      <c r="E91" s="189" t="s">
        <v>770</v>
      </c>
      <c r="F91" s="122" t="s">
        <v>88</v>
      </c>
      <c r="G91" s="190">
        <v>3.75</v>
      </c>
      <c r="H91" s="191">
        <v>0.5</v>
      </c>
      <c r="I91" s="318">
        <f t="shared" si="3"/>
        <v>1.375</v>
      </c>
      <c r="J91" s="28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30" customHeight="1" x14ac:dyDescent="0.4">
      <c r="A92" s="6"/>
      <c r="B92" s="274">
        <v>16</v>
      </c>
      <c r="C92" s="275"/>
      <c r="D92" s="276" t="s">
        <v>9</v>
      </c>
      <c r="E92" s="280" t="s">
        <v>771</v>
      </c>
      <c r="F92" s="1" t="s">
        <v>89</v>
      </c>
      <c r="G92" s="277">
        <v>41</v>
      </c>
      <c r="H92" s="278">
        <v>0.1</v>
      </c>
      <c r="I92" s="293">
        <v>-0.1</v>
      </c>
      <c r="J92" s="287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30" customHeight="1" x14ac:dyDescent="0.4">
      <c r="A93" s="6"/>
      <c r="B93" s="186">
        <v>17</v>
      </c>
      <c r="C93" s="187"/>
      <c r="D93" s="188" t="s">
        <v>9</v>
      </c>
      <c r="E93" s="189" t="s">
        <v>299</v>
      </c>
      <c r="F93" s="122" t="s">
        <v>88</v>
      </c>
      <c r="G93" s="190">
        <v>2.37</v>
      </c>
      <c r="H93" s="191">
        <v>0.75</v>
      </c>
      <c r="I93" s="318">
        <f t="shared" si="3"/>
        <v>1.0275000000000001</v>
      </c>
      <c r="J93" s="28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ht="30" customHeight="1" x14ac:dyDescent="0.4">
      <c r="A94" s="6"/>
      <c r="B94" s="274">
        <v>18</v>
      </c>
      <c r="C94" s="275"/>
      <c r="D94" s="276" t="s">
        <v>9</v>
      </c>
      <c r="E94" s="280" t="s">
        <v>772</v>
      </c>
      <c r="F94" s="1" t="s">
        <v>89</v>
      </c>
      <c r="G94" s="277">
        <v>13</v>
      </c>
      <c r="H94" s="278">
        <v>0.25</v>
      </c>
      <c r="I94" s="293">
        <v>-0.25</v>
      </c>
      <c r="J94" s="28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ht="30" customHeight="1" thickBot="1" x14ac:dyDescent="0.45">
      <c r="A95" s="6"/>
      <c r="B95" s="29">
        <v>19</v>
      </c>
      <c r="C95" s="26"/>
      <c r="D95" s="16" t="s">
        <v>9</v>
      </c>
      <c r="E95" s="35" t="s">
        <v>773</v>
      </c>
      <c r="F95" s="15" t="s">
        <v>89</v>
      </c>
      <c r="G95" s="32">
        <v>16</v>
      </c>
      <c r="H95" s="27">
        <v>0.5</v>
      </c>
      <c r="I95" s="45">
        <v>-0.5</v>
      </c>
      <c r="J95" s="28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37" customFormat="1" ht="25" customHeight="1" x14ac:dyDescent="0.3">
      <c r="A96" s="36"/>
      <c r="B96" s="42"/>
      <c r="C96" s="42"/>
      <c r="D96" s="42"/>
      <c r="E96" s="291"/>
      <c r="F96" s="68">
        <f>SUM(H77:H95)</f>
        <v>11.6</v>
      </c>
      <c r="G96" s="345" t="s">
        <v>111</v>
      </c>
      <c r="H96" s="346"/>
      <c r="I96" s="126">
        <f>SUM(I77:I95)</f>
        <v>12.4275</v>
      </c>
      <c r="J96" s="289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</row>
    <row r="97" spans="1:30" s="40" customFormat="1" ht="25" customHeight="1" thickBot="1" x14ac:dyDescent="0.45">
      <c r="A97" s="38"/>
      <c r="B97" s="39"/>
      <c r="C97" s="39"/>
      <c r="D97" s="12"/>
      <c r="E97" s="5"/>
      <c r="F97" s="107"/>
      <c r="G97" s="347" t="s">
        <v>3</v>
      </c>
      <c r="H97" s="348"/>
      <c r="I97" s="127">
        <f>SUM(I77:I95)/SUM(H77:H95)</f>
        <v>1.0713362068965517</v>
      </c>
      <c r="J97" s="289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</row>
    <row r="98" spans="1:30" s="5" customFormat="1" ht="20.8" customHeight="1" thickBot="1" x14ac:dyDescent="0.45">
      <c r="A98" s="6"/>
      <c r="B98" s="20"/>
      <c r="C98" s="20"/>
      <c r="D98" s="20"/>
      <c r="E98" s="20"/>
      <c r="F98" s="20"/>
      <c r="G98" s="20"/>
      <c r="H98" s="20"/>
      <c r="I98" s="20"/>
      <c r="J98" s="28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ht="41.7" customHeight="1" thickBot="1" x14ac:dyDescent="0.45">
      <c r="A99" s="6"/>
      <c r="B99" s="323" t="s">
        <v>774</v>
      </c>
      <c r="C99" s="324"/>
      <c r="D99" s="324"/>
      <c r="E99" s="324"/>
      <c r="F99" s="324"/>
      <c r="G99" s="324"/>
      <c r="H99" s="324"/>
      <c r="I99" s="325"/>
      <c r="K99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ht="20.8" customHeight="1" thickBot="1" x14ac:dyDescent="0.45">
      <c r="A100" s="6"/>
      <c r="B100" s="20"/>
      <c r="C100" s="20"/>
      <c r="D100" s="20"/>
      <c r="E100" s="20"/>
      <c r="F100" s="20"/>
      <c r="G100" s="20"/>
      <c r="H100" s="20"/>
      <c r="I100" s="20"/>
      <c r="J100" s="287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23" customFormat="1" ht="23.05" customHeight="1" thickBot="1" x14ac:dyDescent="0.55000000000000004">
      <c r="A101" s="7"/>
      <c r="B101" s="342" t="s">
        <v>2</v>
      </c>
      <c r="C101" s="343"/>
      <c r="D101" s="344"/>
      <c r="E101" s="69" t="s">
        <v>1</v>
      </c>
      <c r="F101" s="69" t="s">
        <v>5</v>
      </c>
      <c r="G101" s="70" t="s">
        <v>0</v>
      </c>
      <c r="H101" s="69" t="s">
        <v>6</v>
      </c>
      <c r="I101" s="71" t="s">
        <v>7</v>
      </c>
      <c r="J101" s="288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1:30" s="5" customFormat="1" ht="30" customHeight="1" x14ac:dyDescent="0.4">
      <c r="A102" s="6"/>
      <c r="B102" s="110">
        <v>1</v>
      </c>
      <c r="C102" s="111"/>
      <c r="D102" s="112" t="s">
        <v>150</v>
      </c>
      <c r="E102" s="113" t="s">
        <v>776</v>
      </c>
      <c r="F102" s="114" t="s">
        <v>88</v>
      </c>
      <c r="G102" s="115">
        <v>2.25</v>
      </c>
      <c r="H102" s="116">
        <v>1</v>
      </c>
      <c r="I102" s="117">
        <f t="shared" ref="I102:I109" si="4">(G102*H102)-H102</f>
        <v>1.25</v>
      </c>
      <c r="J102" s="28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ht="30" customHeight="1" x14ac:dyDescent="0.4">
      <c r="A103" s="6"/>
      <c r="B103" s="118">
        <v>2</v>
      </c>
      <c r="C103" s="119"/>
      <c r="D103" s="120" t="s">
        <v>150</v>
      </c>
      <c r="E103" s="129" t="s">
        <v>778</v>
      </c>
      <c r="F103" s="122" t="s">
        <v>88</v>
      </c>
      <c r="G103" s="130">
        <v>2.0499999999999998</v>
      </c>
      <c r="H103" s="124">
        <v>1</v>
      </c>
      <c r="I103" s="131">
        <f t="shared" si="4"/>
        <v>1.0499999999999998</v>
      </c>
      <c r="J103" s="287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5" customFormat="1" ht="30" customHeight="1" x14ac:dyDescent="0.4">
      <c r="A104" s="6"/>
      <c r="B104" s="28">
        <v>3</v>
      </c>
      <c r="C104" s="24"/>
      <c r="D104" s="13" t="s">
        <v>150</v>
      </c>
      <c r="E104" s="34" t="s">
        <v>4</v>
      </c>
      <c r="F104" s="1" t="s">
        <v>89</v>
      </c>
      <c r="G104" s="30">
        <v>17</v>
      </c>
      <c r="H104" s="25">
        <v>0.1</v>
      </c>
      <c r="I104" s="43">
        <v>-0.1</v>
      </c>
      <c r="J104" s="287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ht="30" customHeight="1" x14ac:dyDescent="0.4">
      <c r="A105" s="6"/>
      <c r="B105" s="28">
        <v>4</v>
      </c>
      <c r="C105" s="24"/>
      <c r="D105" s="13" t="s">
        <v>150</v>
      </c>
      <c r="E105" s="34" t="s">
        <v>777</v>
      </c>
      <c r="F105" s="1" t="s">
        <v>89</v>
      </c>
      <c r="G105" s="30">
        <v>2.7</v>
      </c>
      <c r="H105" s="25">
        <v>0.5</v>
      </c>
      <c r="I105" s="43">
        <v>-0.5</v>
      </c>
      <c r="J105" s="287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ht="30" customHeight="1" x14ac:dyDescent="0.4">
      <c r="A106" s="6"/>
      <c r="B106" s="118">
        <v>5</v>
      </c>
      <c r="C106" s="119"/>
      <c r="D106" s="120" t="s">
        <v>8</v>
      </c>
      <c r="E106" s="129" t="s">
        <v>779</v>
      </c>
      <c r="F106" s="122" t="s">
        <v>88</v>
      </c>
      <c r="G106" s="130">
        <v>2.15</v>
      </c>
      <c r="H106" s="124">
        <v>1.5</v>
      </c>
      <c r="I106" s="131">
        <f t="shared" si="4"/>
        <v>1.7249999999999996</v>
      </c>
      <c r="J106" s="287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ht="30" customHeight="1" x14ac:dyDescent="0.4">
      <c r="A107" s="6"/>
      <c r="B107" s="118">
        <v>6</v>
      </c>
      <c r="C107" s="119"/>
      <c r="D107" s="120" t="s">
        <v>8</v>
      </c>
      <c r="E107" s="129" t="s">
        <v>780</v>
      </c>
      <c r="F107" s="122" t="s">
        <v>88</v>
      </c>
      <c r="G107" s="130">
        <v>4.5</v>
      </c>
      <c r="H107" s="124">
        <v>0.5</v>
      </c>
      <c r="I107" s="131">
        <f t="shared" si="4"/>
        <v>1.75</v>
      </c>
      <c r="J107" s="287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ht="30" customHeight="1" x14ac:dyDescent="0.4">
      <c r="A108" s="6"/>
      <c r="B108" s="118">
        <v>7</v>
      </c>
      <c r="C108" s="119"/>
      <c r="D108" s="120" t="s">
        <v>8</v>
      </c>
      <c r="E108" s="182" t="s">
        <v>781</v>
      </c>
      <c r="F108" s="122" t="s">
        <v>88</v>
      </c>
      <c r="G108" s="130">
        <v>3.4</v>
      </c>
      <c r="H108" s="124">
        <v>0.5</v>
      </c>
      <c r="I108" s="131">
        <f t="shared" si="4"/>
        <v>1.2</v>
      </c>
      <c r="J108" s="28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5" customFormat="1" ht="30" customHeight="1" x14ac:dyDescent="0.4">
      <c r="A109" s="6"/>
      <c r="B109" s="118">
        <v>8</v>
      </c>
      <c r="C109" s="119"/>
      <c r="D109" s="120" t="s">
        <v>8</v>
      </c>
      <c r="E109" s="129" t="s">
        <v>782</v>
      </c>
      <c r="F109" s="122" t="s">
        <v>88</v>
      </c>
      <c r="G109" s="130">
        <v>3.73</v>
      </c>
      <c r="H109" s="124">
        <v>1</v>
      </c>
      <c r="I109" s="131">
        <f t="shared" si="4"/>
        <v>2.73</v>
      </c>
      <c r="J109" s="287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ht="30" customHeight="1" x14ac:dyDescent="0.4">
      <c r="A110" s="6"/>
      <c r="B110" s="118">
        <v>9</v>
      </c>
      <c r="C110" s="119"/>
      <c r="D110" s="120" t="s">
        <v>10</v>
      </c>
      <c r="E110" s="129" t="s">
        <v>783</v>
      </c>
      <c r="F110" s="122" t="s">
        <v>88</v>
      </c>
      <c r="G110" s="130">
        <v>2.5</v>
      </c>
      <c r="H110" s="124">
        <v>1</v>
      </c>
      <c r="I110" s="131">
        <f t="shared" ref="I110:I114" si="5">(G110*H110)-H110</f>
        <v>1.5</v>
      </c>
      <c r="J110" s="28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ht="30" customHeight="1" x14ac:dyDescent="0.4">
      <c r="A111" s="6"/>
      <c r="B111" s="118">
        <v>10</v>
      </c>
      <c r="C111" s="119"/>
      <c r="D111" s="120" t="s">
        <v>10</v>
      </c>
      <c r="E111" s="129" t="s">
        <v>784</v>
      </c>
      <c r="F111" s="122" t="s">
        <v>88</v>
      </c>
      <c r="G111" s="130">
        <v>2.25</v>
      </c>
      <c r="H111" s="124">
        <v>1</v>
      </c>
      <c r="I111" s="131">
        <f t="shared" si="5"/>
        <v>1.25</v>
      </c>
      <c r="J111" s="287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ht="30" customHeight="1" x14ac:dyDescent="0.4">
      <c r="A112" s="6"/>
      <c r="B112" s="28">
        <v>11</v>
      </c>
      <c r="C112" s="24"/>
      <c r="D112" s="13" t="s">
        <v>9</v>
      </c>
      <c r="E112" s="34" t="s">
        <v>711</v>
      </c>
      <c r="F112" s="1" t="s">
        <v>89</v>
      </c>
      <c r="G112" s="30">
        <v>5.5</v>
      </c>
      <c r="H112" s="25">
        <v>0.5</v>
      </c>
      <c r="I112" s="43">
        <v>-0.5</v>
      </c>
      <c r="J112" s="287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ht="30" customHeight="1" x14ac:dyDescent="0.4">
      <c r="A113" s="6"/>
      <c r="B113" s="28">
        <v>12</v>
      </c>
      <c r="C113" s="24"/>
      <c r="D113" s="13" t="s">
        <v>9</v>
      </c>
      <c r="E113" s="34" t="s">
        <v>779</v>
      </c>
      <c r="F113" s="1" t="s">
        <v>89</v>
      </c>
      <c r="G113" s="30">
        <v>2.0499999999999998</v>
      </c>
      <c r="H113" s="25">
        <v>1</v>
      </c>
      <c r="I113" s="43">
        <v>-1</v>
      </c>
      <c r="J113" s="28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ht="30" customHeight="1" x14ac:dyDescent="0.4">
      <c r="A114" s="6"/>
      <c r="B114" s="118">
        <v>13</v>
      </c>
      <c r="C114" s="119"/>
      <c r="D114" s="120" t="s">
        <v>9</v>
      </c>
      <c r="E114" s="129" t="s">
        <v>403</v>
      </c>
      <c r="F114" s="122" t="s">
        <v>88</v>
      </c>
      <c r="G114" s="130">
        <v>3.25</v>
      </c>
      <c r="H114" s="124">
        <v>0.5</v>
      </c>
      <c r="I114" s="131">
        <f t="shared" si="5"/>
        <v>1.125</v>
      </c>
      <c r="J114" s="28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30" customHeight="1" x14ac:dyDescent="0.4">
      <c r="A115" s="6"/>
      <c r="B115" s="28">
        <v>14</v>
      </c>
      <c r="C115" s="24"/>
      <c r="D115" s="13" t="s">
        <v>9</v>
      </c>
      <c r="E115" s="185" t="s">
        <v>786</v>
      </c>
      <c r="F115" s="1" t="s">
        <v>89</v>
      </c>
      <c r="G115" s="30">
        <v>2.2000000000000002</v>
      </c>
      <c r="H115" s="25">
        <v>1.25</v>
      </c>
      <c r="I115" s="43">
        <v>-1.25</v>
      </c>
      <c r="J115" s="287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ht="30" customHeight="1" x14ac:dyDescent="0.4">
      <c r="A116" s="6"/>
      <c r="B116" s="28">
        <v>15</v>
      </c>
      <c r="C116" s="24"/>
      <c r="D116" s="13" t="s">
        <v>9</v>
      </c>
      <c r="E116" s="34" t="s">
        <v>787</v>
      </c>
      <c r="F116" s="1" t="s">
        <v>89</v>
      </c>
      <c r="G116" s="30">
        <v>2.75</v>
      </c>
      <c r="H116" s="25">
        <v>0.5</v>
      </c>
      <c r="I116" s="43">
        <v>-0.5</v>
      </c>
      <c r="J116" s="28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customHeight="1" x14ac:dyDescent="0.4">
      <c r="A117" s="6"/>
      <c r="B117" s="28">
        <v>16</v>
      </c>
      <c r="C117" s="24"/>
      <c r="D117" s="13" t="s">
        <v>9</v>
      </c>
      <c r="E117" s="34" t="s">
        <v>4</v>
      </c>
      <c r="F117" s="1" t="s">
        <v>89</v>
      </c>
      <c r="G117" s="30">
        <v>21</v>
      </c>
      <c r="H117" s="25">
        <v>0.1</v>
      </c>
      <c r="I117" s="43">
        <v>-0.1</v>
      </c>
      <c r="J117" s="287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28">
        <v>17</v>
      </c>
      <c r="C118" s="24"/>
      <c r="D118" s="13" t="s">
        <v>9</v>
      </c>
      <c r="E118" s="34" t="s">
        <v>788</v>
      </c>
      <c r="F118" s="1" t="s">
        <v>89</v>
      </c>
      <c r="G118" s="30">
        <v>17</v>
      </c>
      <c r="H118" s="25">
        <v>0.25</v>
      </c>
      <c r="I118" s="43">
        <v>-0.25</v>
      </c>
      <c r="J118" s="287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thickBot="1" x14ac:dyDescent="0.45">
      <c r="A119" s="6"/>
      <c r="B119" s="29">
        <v>18</v>
      </c>
      <c r="C119" s="26"/>
      <c r="D119" s="16" t="s">
        <v>9</v>
      </c>
      <c r="E119" s="35" t="s">
        <v>789</v>
      </c>
      <c r="F119" s="15" t="s">
        <v>89</v>
      </c>
      <c r="G119" s="32">
        <v>17</v>
      </c>
      <c r="H119" s="27">
        <v>0.25</v>
      </c>
      <c r="I119" s="45">
        <v>-0.25</v>
      </c>
      <c r="J119" s="28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37" customFormat="1" ht="25" customHeight="1" x14ac:dyDescent="0.3">
      <c r="A120" s="36"/>
      <c r="B120" s="42"/>
      <c r="C120" s="42"/>
      <c r="D120" s="42"/>
      <c r="E120" s="42"/>
      <c r="F120" s="68">
        <f>SUM(H102:H119)</f>
        <v>12.45</v>
      </c>
      <c r="G120" s="345" t="s">
        <v>111</v>
      </c>
      <c r="H120" s="346"/>
      <c r="I120" s="126">
        <f>SUM(I102:I119)</f>
        <v>9.129999999999999</v>
      </c>
      <c r="J120" s="289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</row>
    <row r="121" spans="1:30" s="40" customFormat="1" ht="25" customHeight="1" thickBot="1" x14ac:dyDescent="0.45">
      <c r="A121" s="38"/>
      <c r="B121" s="39"/>
      <c r="C121" s="39"/>
      <c r="D121" s="12"/>
      <c r="E121" s="5"/>
      <c r="F121" s="107"/>
      <c r="G121" s="347" t="s">
        <v>3</v>
      </c>
      <c r="H121" s="348"/>
      <c r="I121" s="127">
        <f>SUM(I102:I119)/SUM(H102:H119)</f>
        <v>0.73333333333333328</v>
      </c>
      <c r="J121" s="289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</row>
    <row r="122" spans="1:30" s="5" customFormat="1" ht="20.8" customHeight="1" thickBot="1" x14ac:dyDescent="0.45">
      <c r="A122" s="6"/>
      <c r="B122" s="20"/>
      <c r="C122" s="20"/>
      <c r="D122" s="20"/>
      <c r="E122" s="20"/>
      <c r="F122" s="20"/>
      <c r="G122" s="20"/>
      <c r="H122" s="20"/>
      <c r="I122" s="20"/>
      <c r="J122" s="28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ht="41.7" customHeight="1" thickBot="1" x14ac:dyDescent="0.45">
      <c r="A123" s="6"/>
      <c r="B123" s="323" t="s">
        <v>775</v>
      </c>
      <c r="C123" s="324"/>
      <c r="D123" s="324"/>
      <c r="E123" s="324"/>
      <c r="F123" s="324"/>
      <c r="G123" s="324"/>
      <c r="H123" s="324"/>
      <c r="I123" s="325"/>
      <c r="K12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ht="20.8" customHeight="1" thickBot="1" x14ac:dyDescent="0.45">
      <c r="A124" s="6"/>
      <c r="B124" s="20"/>
      <c r="C124" s="20"/>
      <c r="D124" s="20"/>
      <c r="E124" s="20"/>
      <c r="F124" s="20"/>
      <c r="G124" s="20"/>
      <c r="H124" s="20"/>
      <c r="I124" s="20"/>
      <c r="J124" s="287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23" customFormat="1" ht="23.05" customHeight="1" thickBot="1" x14ac:dyDescent="0.55000000000000004">
      <c r="A125" s="7"/>
      <c r="B125" s="342" t="s">
        <v>2</v>
      </c>
      <c r="C125" s="343"/>
      <c r="D125" s="344"/>
      <c r="E125" s="69" t="s">
        <v>1</v>
      </c>
      <c r="F125" s="69" t="s">
        <v>5</v>
      </c>
      <c r="G125" s="70" t="s">
        <v>0</v>
      </c>
      <c r="H125" s="69" t="s">
        <v>6</v>
      </c>
      <c r="I125" s="71" t="s">
        <v>7</v>
      </c>
      <c r="J125" s="288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1:30" s="5" customFormat="1" ht="30" customHeight="1" x14ac:dyDescent="0.4">
      <c r="A126" s="6"/>
      <c r="B126" s="72">
        <v>1</v>
      </c>
      <c r="C126" s="73"/>
      <c r="D126" s="76" t="s">
        <v>10</v>
      </c>
      <c r="E126" s="77" t="s">
        <v>382</v>
      </c>
      <c r="F126" s="78" t="s">
        <v>89</v>
      </c>
      <c r="G126" s="79">
        <v>3.25</v>
      </c>
      <c r="H126" s="80">
        <v>0.5</v>
      </c>
      <c r="I126" s="81">
        <v>-0.5</v>
      </c>
      <c r="J126" s="287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ht="30" customHeight="1" x14ac:dyDescent="0.4">
      <c r="A127" s="6"/>
      <c r="B127" s="28">
        <v>2</v>
      </c>
      <c r="C127" s="24"/>
      <c r="D127" s="13" t="s">
        <v>10</v>
      </c>
      <c r="E127" s="34" t="s">
        <v>566</v>
      </c>
      <c r="F127" s="1" t="s">
        <v>89</v>
      </c>
      <c r="G127" s="30">
        <v>7</v>
      </c>
      <c r="H127" s="25">
        <v>0.5</v>
      </c>
      <c r="I127" s="43">
        <v>-0.5</v>
      </c>
      <c r="J127" s="287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30" customHeight="1" thickBot="1" x14ac:dyDescent="0.45">
      <c r="A128" s="6"/>
      <c r="B128" s="29">
        <v>3</v>
      </c>
      <c r="C128" s="26"/>
      <c r="D128" s="16" t="s">
        <v>9</v>
      </c>
      <c r="E128" s="35" t="s">
        <v>785</v>
      </c>
      <c r="F128" s="15" t="s">
        <v>89</v>
      </c>
      <c r="G128" s="32">
        <v>3</v>
      </c>
      <c r="H128" s="27">
        <v>0.75</v>
      </c>
      <c r="I128" s="45">
        <v>-0.75</v>
      </c>
      <c r="J128" s="287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37" customFormat="1" ht="25" customHeight="1" x14ac:dyDescent="0.3">
      <c r="A129" s="36"/>
      <c r="B129" s="42"/>
      <c r="C129" s="42"/>
      <c r="D129" s="42"/>
      <c r="E129" s="42"/>
      <c r="F129" s="68">
        <f>SUM(H126:H128)</f>
        <v>1.75</v>
      </c>
      <c r="G129" s="351" t="s">
        <v>111</v>
      </c>
      <c r="H129" s="352"/>
      <c r="I129" s="108">
        <f>SUM(I126:I128)</f>
        <v>-1.75</v>
      </c>
      <c r="J129" s="289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s="40" customFormat="1" ht="25" customHeight="1" thickBot="1" x14ac:dyDescent="0.45">
      <c r="A130" s="38"/>
      <c r="B130" s="39"/>
      <c r="C130" s="39"/>
      <c r="D130" s="12"/>
      <c r="E130" s="5"/>
      <c r="F130" s="107"/>
      <c r="G130" s="349" t="s">
        <v>3</v>
      </c>
      <c r="H130" s="350"/>
      <c r="I130" s="109">
        <f>SUM(I126:I128)/SUM(H126:H128)</f>
        <v>-1</v>
      </c>
      <c r="J130" s="289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pans="1:30" s="5" customFormat="1" ht="20.8" customHeight="1" x14ac:dyDescent="0.4">
      <c r="A131" s="6"/>
      <c r="B131" s="20"/>
      <c r="C131" s="20"/>
      <c r="D131" s="20"/>
      <c r="E131" s="20"/>
      <c r="F131" s="20"/>
      <c r="G131" s="20"/>
      <c r="H131" s="20"/>
      <c r="I131" s="20"/>
      <c r="J131" s="287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x14ac:dyDescent="0.4">
      <c r="A132" s="6"/>
      <c r="B132" s="8"/>
      <c r="C132" s="8"/>
      <c r="D132" s="12"/>
      <c r="E132" s="8"/>
      <c r="F132" s="8"/>
      <c r="G132" s="9"/>
      <c r="H132" s="8"/>
      <c r="I132" s="9"/>
      <c r="J132" s="287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x14ac:dyDescent="0.4">
      <c r="A133" s="6"/>
      <c r="B133" s="8"/>
      <c r="C133" s="8"/>
      <c r="D133" s="12"/>
      <c r="E133" s="8"/>
      <c r="F133" s="8"/>
      <c r="G133" s="9"/>
      <c r="H133" s="8"/>
      <c r="I133" s="9"/>
      <c r="J133" s="28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5" customFormat="1" x14ac:dyDescent="0.4">
      <c r="A134" s="6"/>
      <c r="B134" s="8"/>
      <c r="C134" s="8"/>
      <c r="D134" s="12"/>
      <c r="E134" s="8"/>
      <c r="F134" s="8"/>
      <c r="G134" s="9"/>
      <c r="H134" s="8"/>
      <c r="I134" s="9"/>
      <c r="J134" s="287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s="5" customFormat="1" x14ac:dyDescent="0.4">
      <c r="A135" s="6"/>
      <c r="B135" s="8"/>
      <c r="C135" s="8"/>
      <c r="D135" s="12"/>
      <c r="E135" s="8"/>
      <c r="F135" s="8"/>
      <c r="G135" s="9"/>
      <c r="H135" s="8"/>
      <c r="I135" s="9"/>
      <c r="J135" s="28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x14ac:dyDescent="0.4">
      <c r="A136" s="6"/>
      <c r="B136" s="8"/>
      <c r="C136" s="8"/>
      <c r="D136" s="12"/>
      <c r="E136" s="8"/>
      <c r="F136" s="8"/>
      <c r="G136" s="9"/>
      <c r="H136" s="8"/>
      <c r="I136" s="9"/>
      <c r="J136" s="28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x14ac:dyDescent="0.4">
      <c r="A137" s="6"/>
      <c r="B137" s="8"/>
      <c r="C137" s="8"/>
      <c r="D137" s="12"/>
      <c r="E137" s="8"/>
      <c r="F137" s="8"/>
      <c r="G137" s="9"/>
      <c r="H137" s="8"/>
      <c r="I137" s="9"/>
      <c r="J137" s="287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x14ac:dyDescent="0.4">
      <c r="A138" s="6"/>
      <c r="B138" s="8"/>
      <c r="C138" s="8"/>
      <c r="D138" s="12"/>
      <c r="E138" s="8"/>
      <c r="F138" s="8"/>
      <c r="G138" s="9"/>
      <c r="H138" s="8"/>
      <c r="I138" s="9"/>
      <c r="J138" s="28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x14ac:dyDescent="0.4">
      <c r="A139" s="6"/>
      <c r="B139" s="8"/>
      <c r="C139" s="8"/>
      <c r="D139" s="12"/>
      <c r="E139" s="8"/>
      <c r="F139" s="8"/>
      <c r="G139" s="9"/>
      <c r="H139" s="8"/>
      <c r="I139" s="9"/>
      <c r="J139" s="287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x14ac:dyDescent="0.4">
      <c r="A140" s="6"/>
      <c r="B140" s="8"/>
      <c r="C140" s="8"/>
      <c r="D140" s="12"/>
      <c r="E140" s="8"/>
      <c r="F140" s="8"/>
      <c r="G140" s="9"/>
      <c r="H140" s="8"/>
      <c r="I140" s="9"/>
      <c r="J140" s="287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x14ac:dyDescent="0.4">
      <c r="A141" s="6"/>
      <c r="B141" s="8"/>
      <c r="C141" s="8"/>
      <c r="D141" s="12"/>
      <c r="E141" s="8"/>
      <c r="F141" s="8"/>
      <c r="G141" s="9"/>
      <c r="H141" s="8"/>
      <c r="I141" s="9"/>
      <c r="J141" s="287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x14ac:dyDescent="0.4">
      <c r="A142" s="6"/>
      <c r="B142" s="8"/>
      <c r="C142" s="8"/>
      <c r="D142" s="12"/>
      <c r="E142" s="8"/>
      <c r="F142" s="8"/>
      <c r="G142" s="9"/>
      <c r="H142" s="8"/>
      <c r="I142" s="9"/>
      <c r="J142" s="287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5" customFormat="1" x14ac:dyDescent="0.4">
      <c r="A143" s="6"/>
      <c r="B143" s="8"/>
      <c r="C143" s="8"/>
      <c r="D143" s="12"/>
      <c r="E143" s="8"/>
      <c r="F143" s="8"/>
      <c r="G143" s="9"/>
      <c r="H143" s="8"/>
      <c r="I143" s="9"/>
      <c r="J143" s="28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x14ac:dyDescent="0.4">
      <c r="A144" s="6"/>
      <c r="B144" s="8"/>
      <c r="C144" s="8"/>
      <c r="D144" s="12"/>
      <c r="E144" s="8"/>
      <c r="F144" s="8"/>
      <c r="G144" s="9"/>
      <c r="H144" s="8"/>
      <c r="I144" s="9"/>
      <c r="J144" s="28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x14ac:dyDescent="0.4">
      <c r="A145" s="6"/>
      <c r="B145" s="8"/>
      <c r="C145" s="8"/>
      <c r="D145" s="12"/>
      <c r="E145" s="8"/>
      <c r="F145" s="8"/>
      <c r="G145" s="9"/>
      <c r="H145" s="8"/>
      <c r="I145" s="9"/>
      <c r="J145" s="28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x14ac:dyDescent="0.4">
      <c r="A146" s="6"/>
      <c r="B146" s="8"/>
      <c r="C146" s="8"/>
      <c r="D146" s="12"/>
      <c r="E146" s="8"/>
      <c r="F146" s="8"/>
      <c r="G146" s="9"/>
      <c r="H146" s="8"/>
      <c r="I146" s="9"/>
      <c r="J146" s="28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x14ac:dyDescent="0.4">
      <c r="A147" s="6"/>
      <c r="B147" s="8"/>
      <c r="C147" s="8"/>
      <c r="D147" s="12"/>
      <c r="E147" s="8"/>
      <c r="F147" s="8"/>
      <c r="G147" s="9"/>
      <c r="H147" s="8"/>
      <c r="I147" s="9"/>
      <c r="J147" s="28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x14ac:dyDescent="0.4">
      <c r="A148" s="6"/>
      <c r="B148" s="8"/>
      <c r="C148" s="8"/>
      <c r="D148" s="12"/>
      <c r="E148" s="8"/>
      <c r="F148" s="8"/>
      <c r="G148" s="9"/>
      <c r="H148" s="8"/>
      <c r="I148" s="9"/>
      <c r="J148" s="28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4">
      <c r="A149" s="6"/>
      <c r="B149" s="8"/>
      <c r="C149" s="8"/>
      <c r="D149" s="12"/>
      <c r="E149" s="8"/>
      <c r="F149" s="8"/>
      <c r="G149" s="9"/>
      <c r="H149" s="8"/>
      <c r="I149" s="9"/>
      <c r="J149" s="28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4">
      <c r="A150" s="6"/>
      <c r="B150" s="8"/>
      <c r="C150" s="8"/>
      <c r="D150" s="12"/>
      <c r="E150" s="8"/>
      <c r="F150" s="8"/>
      <c r="G150" s="9"/>
      <c r="H150" s="8"/>
      <c r="I150" s="9"/>
      <c r="J150" s="28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4">
      <c r="A151" s="6"/>
      <c r="B151" s="8"/>
      <c r="C151" s="8"/>
      <c r="D151" s="12"/>
      <c r="E151" s="8"/>
      <c r="F151" s="8"/>
      <c r="G151" s="9"/>
      <c r="H151" s="8"/>
      <c r="I151" s="9"/>
      <c r="J151" s="28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J152" s="28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J153" s="28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4">
      <c r="A154" s="6"/>
      <c r="B154" s="8"/>
      <c r="C154" s="8"/>
      <c r="D154" s="12"/>
      <c r="E154" s="8"/>
      <c r="F154" s="8"/>
      <c r="G154" s="9"/>
      <c r="H154" s="8"/>
      <c r="I154" s="9"/>
      <c r="J154" s="28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4">
      <c r="A155" s="6"/>
      <c r="B155" s="8"/>
      <c r="C155" s="8"/>
      <c r="D155" s="12"/>
      <c r="E155" s="8"/>
      <c r="F155" s="8"/>
      <c r="G155" s="9"/>
      <c r="H155" s="8"/>
      <c r="I155" s="9"/>
      <c r="J155" s="28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4">
      <c r="A156" s="6"/>
      <c r="B156" s="8"/>
      <c r="C156" s="8"/>
      <c r="D156" s="12"/>
      <c r="E156" s="8"/>
      <c r="F156" s="8"/>
      <c r="G156" s="9"/>
      <c r="H156" s="8"/>
      <c r="I156" s="9"/>
      <c r="J156" s="28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4">
      <c r="A157" s="6"/>
      <c r="B157" s="8"/>
      <c r="C157" s="8"/>
      <c r="D157" s="12"/>
      <c r="E157" s="8"/>
      <c r="F157" s="8"/>
      <c r="G157" s="9"/>
      <c r="H157" s="8"/>
      <c r="I157" s="9"/>
      <c r="J157" s="28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4">
      <c r="A158" s="6"/>
      <c r="B158" s="8"/>
      <c r="C158" s="8"/>
      <c r="D158" s="12"/>
      <c r="E158" s="8"/>
      <c r="F158" s="8"/>
      <c r="G158" s="9"/>
      <c r="H158" s="8"/>
      <c r="I158" s="9"/>
      <c r="J158" s="28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4">
      <c r="A159" s="6"/>
      <c r="B159" s="8"/>
      <c r="C159" s="8"/>
      <c r="D159" s="12"/>
      <c r="E159" s="8"/>
      <c r="F159" s="8"/>
      <c r="G159" s="9"/>
      <c r="H159" s="8"/>
      <c r="I159" s="9"/>
      <c r="J159" s="28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4">
      <c r="A160" s="6"/>
      <c r="B160" s="8"/>
      <c r="C160" s="8"/>
      <c r="D160" s="12"/>
      <c r="E160" s="8"/>
      <c r="F160" s="8"/>
      <c r="G160" s="9"/>
      <c r="H160" s="8"/>
      <c r="I160" s="9"/>
      <c r="J160" s="28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x14ac:dyDescent="0.4">
      <c r="A161" s="6"/>
      <c r="B161" s="8"/>
      <c r="C161" s="8"/>
      <c r="D161" s="12"/>
      <c r="E161" s="8"/>
      <c r="F161" s="8"/>
      <c r="G161" s="9"/>
      <c r="H161" s="8"/>
      <c r="I161" s="9"/>
      <c r="J161" s="28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x14ac:dyDescent="0.4">
      <c r="A162" s="6"/>
      <c r="B162" s="8"/>
      <c r="C162" s="8"/>
      <c r="D162" s="12"/>
      <c r="E162" s="8"/>
      <c r="F162" s="8"/>
      <c r="G162" s="9"/>
      <c r="H162" s="8"/>
      <c r="I162" s="9"/>
      <c r="J162" s="287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x14ac:dyDescent="0.4">
      <c r="A163" s="6"/>
      <c r="B163" s="8"/>
      <c r="C163" s="8"/>
      <c r="D163" s="12"/>
      <c r="E163" s="8"/>
      <c r="F163" s="8"/>
      <c r="G163" s="9"/>
      <c r="H163" s="8"/>
      <c r="I163" s="9"/>
      <c r="J163" s="287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x14ac:dyDescent="0.4">
      <c r="A164" s="6"/>
      <c r="B164" s="8"/>
      <c r="C164" s="8"/>
      <c r="D164" s="12"/>
      <c r="E164" s="8"/>
      <c r="F164" s="8"/>
      <c r="G164" s="9"/>
      <c r="H164" s="8"/>
      <c r="I164" s="9"/>
      <c r="J164" s="287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x14ac:dyDescent="0.4">
      <c r="A165" s="6"/>
      <c r="B165" s="8"/>
      <c r="C165" s="8"/>
      <c r="D165" s="12"/>
      <c r="E165" s="8"/>
      <c r="F165" s="8"/>
      <c r="G165" s="9"/>
      <c r="H165" s="8"/>
      <c r="I165" s="9"/>
      <c r="J165" s="287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x14ac:dyDescent="0.4">
      <c r="A166" s="6"/>
      <c r="B166" s="8"/>
      <c r="C166" s="8"/>
      <c r="D166" s="12"/>
      <c r="E166" s="8"/>
      <c r="F166" s="8"/>
      <c r="G166" s="9"/>
      <c r="H166" s="8"/>
      <c r="I166" s="9"/>
      <c r="J166" s="287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x14ac:dyDescent="0.4">
      <c r="A167" s="6"/>
      <c r="B167" s="8"/>
      <c r="C167" s="8"/>
      <c r="D167" s="12"/>
      <c r="E167" s="8"/>
      <c r="F167" s="8"/>
      <c r="G167" s="9"/>
      <c r="H167" s="8"/>
      <c r="I167" s="9"/>
      <c r="J167" s="287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x14ac:dyDescent="0.4">
      <c r="A168" s="6"/>
      <c r="B168" s="8"/>
      <c r="C168" s="8"/>
      <c r="D168" s="12"/>
      <c r="E168" s="8"/>
      <c r="F168" s="8"/>
      <c r="G168" s="9"/>
      <c r="H168" s="8"/>
      <c r="I168" s="9"/>
      <c r="J168" s="28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x14ac:dyDescent="0.4">
      <c r="A169" s="6"/>
      <c r="B169" s="8"/>
      <c r="C169" s="8"/>
      <c r="D169" s="12"/>
      <c r="E169" s="8"/>
      <c r="F169" s="8"/>
      <c r="G169" s="9"/>
      <c r="H169" s="8"/>
      <c r="I169" s="9"/>
      <c r="J169" s="287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x14ac:dyDescent="0.4">
      <c r="A170" s="6"/>
      <c r="B170" s="8"/>
      <c r="C170" s="8"/>
      <c r="D170" s="12"/>
      <c r="E170" s="8"/>
      <c r="F170" s="8"/>
      <c r="G170" s="9"/>
      <c r="H170" s="8"/>
      <c r="I170" s="9"/>
      <c r="J170" s="28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x14ac:dyDescent="0.4">
      <c r="A171" s="6"/>
      <c r="B171" s="8"/>
      <c r="C171" s="8"/>
      <c r="D171" s="12"/>
      <c r="E171" s="8"/>
      <c r="F171" s="8"/>
      <c r="G171" s="9"/>
      <c r="H171" s="8"/>
      <c r="I171" s="9"/>
      <c r="J171" s="287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x14ac:dyDescent="0.4">
      <c r="A172" s="6"/>
      <c r="B172" s="8"/>
      <c r="C172" s="8"/>
      <c r="D172" s="12"/>
      <c r="E172" s="8"/>
      <c r="F172" s="8"/>
      <c r="G172" s="9"/>
      <c r="H172" s="8"/>
      <c r="I172" s="9"/>
      <c r="J172" s="287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x14ac:dyDescent="0.4">
      <c r="A173" s="6"/>
      <c r="B173" s="8"/>
      <c r="C173" s="8"/>
      <c r="D173" s="12"/>
      <c r="E173" s="8"/>
      <c r="F173" s="8"/>
      <c r="G173" s="9"/>
      <c r="H173" s="8"/>
      <c r="I173" s="9"/>
      <c r="J173" s="28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x14ac:dyDescent="0.4">
      <c r="A174" s="6"/>
      <c r="B174" s="8"/>
      <c r="C174" s="8"/>
      <c r="D174" s="12"/>
      <c r="E174" s="8"/>
      <c r="F174" s="8"/>
      <c r="G174" s="9"/>
      <c r="H174" s="8"/>
      <c r="I174" s="9"/>
      <c r="J174" s="287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4">
      <c r="A175" s="6"/>
      <c r="B175" s="8"/>
      <c r="C175" s="8"/>
      <c r="D175" s="12"/>
      <c r="E175" s="8"/>
      <c r="F175" s="8"/>
      <c r="G175" s="9"/>
      <c r="H175" s="8"/>
      <c r="I175" s="9"/>
      <c r="J175" s="287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4">
      <c r="A176" s="6"/>
      <c r="B176" s="8"/>
      <c r="C176" s="8"/>
      <c r="D176" s="12"/>
      <c r="E176" s="8"/>
      <c r="F176" s="8"/>
      <c r="G176" s="9"/>
      <c r="H176" s="8"/>
      <c r="I176" s="9"/>
      <c r="J176" s="287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4">
      <c r="A177" s="6"/>
      <c r="B177" s="8"/>
      <c r="C177" s="8"/>
      <c r="D177" s="12"/>
      <c r="E177" s="8"/>
      <c r="F177" s="8"/>
      <c r="G177" s="9"/>
      <c r="H177" s="8"/>
      <c r="I177" s="9"/>
      <c r="J177" s="287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x14ac:dyDescent="0.4">
      <c r="A178" s="6"/>
      <c r="B178" s="8"/>
      <c r="C178" s="8"/>
      <c r="D178" s="12"/>
      <c r="E178" s="8"/>
      <c r="F178" s="8"/>
      <c r="G178" s="9"/>
      <c r="H178" s="8"/>
      <c r="I178" s="9"/>
      <c r="J178" s="287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x14ac:dyDescent="0.4">
      <c r="A179" s="6"/>
      <c r="B179" s="8"/>
      <c r="C179" s="8"/>
      <c r="D179" s="12"/>
      <c r="E179" s="8"/>
      <c r="F179" s="8"/>
      <c r="G179" s="9"/>
      <c r="H179" s="8"/>
      <c r="I179" s="9"/>
      <c r="J179" s="287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x14ac:dyDescent="0.4">
      <c r="A180" s="6"/>
      <c r="B180" s="8"/>
      <c r="C180" s="8"/>
      <c r="D180" s="12"/>
      <c r="E180" s="8"/>
      <c r="F180" s="8"/>
      <c r="G180" s="9"/>
      <c r="H180" s="8"/>
      <c r="I180" s="9"/>
      <c r="J180" s="287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s="5" customFormat="1" x14ac:dyDescent="0.4">
      <c r="A181" s="6"/>
      <c r="B181" s="8"/>
      <c r="C181" s="8"/>
      <c r="D181" s="12"/>
      <c r="E181" s="8"/>
      <c r="F181" s="8"/>
      <c r="G181" s="9"/>
      <c r="H181" s="8"/>
      <c r="I181" s="9"/>
      <c r="J181" s="287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s="5" customFormat="1" x14ac:dyDescent="0.4">
      <c r="A182" s="6"/>
      <c r="B182" s="8"/>
      <c r="C182" s="8"/>
      <c r="D182" s="12"/>
      <c r="E182" s="8"/>
      <c r="F182" s="8"/>
      <c r="G182" s="9"/>
      <c r="H182" s="8"/>
      <c r="I182" s="9"/>
      <c r="J182" s="28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s="5" customFormat="1" x14ac:dyDescent="0.4">
      <c r="A183" s="6"/>
      <c r="B183" s="8"/>
      <c r="C183" s="8"/>
      <c r="D183" s="12"/>
      <c r="E183" s="8"/>
      <c r="F183" s="8"/>
      <c r="G183" s="9"/>
      <c r="H183" s="8"/>
      <c r="I183" s="9"/>
      <c r="J183" s="28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5" customFormat="1" x14ac:dyDescent="0.4">
      <c r="A184" s="6"/>
      <c r="B184" s="8"/>
      <c r="C184" s="8"/>
      <c r="D184" s="12"/>
      <c r="E184" s="8"/>
      <c r="F184" s="8"/>
      <c r="G184" s="9"/>
      <c r="H184" s="8"/>
      <c r="I184" s="9"/>
      <c r="J184" s="28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s="5" customFormat="1" x14ac:dyDescent="0.4">
      <c r="A185" s="6"/>
      <c r="B185" s="8"/>
      <c r="C185" s="8"/>
      <c r="D185" s="12"/>
      <c r="E185" s="8"/>
      <c r="F185" s="8"/>
      <c r="G185" s="9"/>
      <c r="H185" s="8"/>
      <c r="I185" s="9"/>
      <c r="J185" s="287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s="5" customFormat="1" x14ac:dyDescent="0.4">
      <c r="A186" s="6"/>
      <c r="B186" s="8"/>
      <c r="C186" s="8"/>
      <c r="D186" s="12"/>
      <c r="E186" s="8"/>
      <c r="F186" s="8"/>
      <c r="G186" s="9"/>
      <c r="H186" s="8"/>
      <c r="I186" s="9"/>
      <c r="J186" s="28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5" customFormat="1" x14ac:dyDescent="0.4">
      <c r="A187" s="6"/>
      <c r="B187" s="8"/>
      <c r="C187" s="8"/>
      <c r="D187" s="12"/>
      <c r="E187" s="8"/>
      <c r="F187" s="8"/>
      <c r="G187" s="9"/>
      <c r="H187" s="8"/>
      <c r="I187" s="9"/>
      <c r="J187" s="287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s="5" customFormat="1" x14ac:dyDescent="0.4">
      <c r="A188" s="6"/>
      <c r="B188" s="8"/>
      <c r="C188" s="8"/>
      <c r="D188" s="12"/>
      <c r="E188" s="8"/>
      <c r="F188" s="8"/>
      <c r="G188" s="9"/>
      <c r="H188" s="8"/>
      <c r="I188" s="9"/>
      <c r="J188" s="287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5" customFormat="1" x14ac:dyDescent="0.4">
      <c r="A189" s="6"/>
      <c r="B189" s="8"/>
      <c r="C189" s="8"/>
      <c r="D189" s="12"/>
      <c r="E189" s="8"/>
      <c r="F189" s="8"/>
      <c r="G189" s="9"/>
      <c r="H189" s="8"/>
      <c r="I189" s="9"/>
      <c r="J189" s="287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s="5" customFormat="1" x14ac:dyDescent="0.4">
      <c r="A190" s="6"/>
      <c r="B190" s="8"/>
      <c r="C190" s="8"/>
      <c r="D190" s="12"/>
      <c r="E190" s="8"/>
      <c r="F190" s="8"/>
      <c r="G190" s="9"/>
      <c r="H190" s="8"/>
      <c r="I190" s="9"/>
      <c r="J190" s="28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5" customFormat="1" x14ac:dyDescent="0.4">
      <c r="A191" s="6"/>
      <c r="B191" s="8"/>
      <c r="C191" s="8"/>
      <c r="D191" s="12"/>
      <c r="E191" s="8"/>
      <c r="F191" s="8"/>
      <c r="G191" s="9"/>
      <c r="H191" s="8"/>
      <c r="I191" s="9"/>
      <c r="J191" s="287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s="5" customFormat="1" x14ac:dyDescent="0.4">
      <c r="A192" s="6"/>
      <c r="B192" s="8"/>
      <c r="C192" s="8"/>
      <c r="D192" s="12"/>
      <c r="E192" s="8"/>
      <c r="F192" s="8"/>
      <c r="G192" s="9"/>
      <c r="H192" s="8"/>
      <c r="I192" s="9"/>
      <c r="J192" s="287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s="5" customFormat="1" x14ac:dyDescent="0.4">
      <c r="A193" s="6"/>
      <c r="B193" s="8"/>
      <c r="C193" s="8"/>
      <c r="D193" s="12"/>
      <c r="E193" s="8"/>
      <c r="F193" s="8"/>
      <c r="G193" s="9"/>
      <c r="H193" s="8"/>
      <c r="I193" s="9"/>
      <c r="J193" s="287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x14ac:dyDescent="0.4">
      <c r="A194" s="6"/>
      <c r="B194" s="8"/>
      <c r="C194" s="8"/>
      <c r="D194" s="12"/>
      <c r="E194" s="8"/>
      <c r="F194" s="8"/>
      <c r="G194" s="9"/>
      <c r="H194" s="8"/>
      <c r="I194" s="9"/>
      <c r="J194" s="287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x14ac:dyDescent="0.4">
      <c r="A195" s="6"/>
      <c r="B195" s="8"/>
      <c r="C195" s="8"/>
      <c r="D195" s="12"/>
      <c r="E195" s="8"/>
      <c r="F195" s="8"/>
      <c r="G195" s="9"/>
      <c r="H195" s="8"/>
      <c r="I195" s="9"/>
      <c r="J195" s="287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5" customFormat="1" x14ac:dyDescent="0.4">
      <c r="A196" s="6"/>
      <c r="B196" s="8"/>
      <c r="C196" s="8"/>
      <c r="D196" s="12"/>
      <c r="E196" s="8"/>
      <c r="F196" s="8"/>
      <c r="G196" s="9"/>
      <c r="H196" s="8"/>
      <c r="I196" s="9"/>
      <c r="J196" s="287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s="5" customFormat="1" x14ac:dyDescent="0.4">
      <c r="A197" s="6"/>
      <c r="B197" s="8"/>
      <c r="C197" s="8"/>
      <c r="D197" s="12"/>
      <c r="E197" s="8"/>
      <c r="F197" s="8"/>
      <c r="G197" s="9"/>
      <c r="H197" s="8"/>
      <c r="I197" s="9"/>
      <c r="J197" s="287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x14ac:dyDescent="0.4">
      <c r="A198" s="6"/>
      <c r="B198" s="8"/>
      <c r="C198" s="8"/>
      <c r="D198" s="12"/>
      <c r="E198" s="8"/>
      <c r="F198" s="8"/>
      <c r="G198" s="9"/>
      <c r="H198" s="8"/>
      <c r="I198" s="9"/>
      <c r="J198" s="287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x14ac:dyDescent="0.4">
      <c r="A199" s="6"/>
      <c r="B199" s="8"/>
      <c r="C199" s="8"/>
      <c r="D199" s="12"/>
      <c r="E199" s="8"/>
      <c r="F199" s="8"/>
      <c r="G199" s="9"/>
      <c r="H199" s="8"/>
      <c r="I199" s="9"/>
      <c r="J199" s="287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5" customFormat="1" x14ac:dyDescent="0.4">
      <c r="A200" s="6"/>
      <c r="B200" s="8"/>
      <c r="C200" s="8"/>
      <c r="D200" s="12"/>
      <c r="E200" s="8"/>
      <c r="F200" s="8"/>
      <c r="G200" s="9"/>
      <c r="H200" s="8"/>
      <c r="I200" s="9"/>
      <c r="J200" s="287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s="5" customFormat="1" x14ac:dyDescent="0.4">
      <c r="A201" s="6"/>
      <c r="B201" s="8"/>
      <c r="C201" s="8"/>
      <c r="D201" s="12"/>
      <c r="E201" s="8"/>
      <c r="F201" s="8"/>
      <c r="G201" s="9"/>
      <c r="H201" s="8"/>
      <c r="I201" s="9"/>
      <c r="J201" s="287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s="5" customFormat="1" x14ac:dyDescent="0.4">
      <c r="A202" s="6"/>
      <c r="B202" s="8"/>
      <c r="C202" s="8"/>
      <c r="D202" s="12"/>
      <c r="E202" s="8"/>
      <c r="F202" s="8"/>
      <c r="G202" s="9"/>
      <c r="H202" s="8"/>
      <c r="I202" s="9"/>
      <c r="J202" s="287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x14ac:dyDescent="0.4">
      <c r="A203" s="6"/>
      <c r="B203" s="8"/>
      <c r="C203" s="8"/>
      <c r="D203" s="12"/>
      <c r="E203" s="8"/>
      <c r="F203" s="8"/>
      <c r="G203" s="9"/>
      <c r="H203" s="8"/>
      <c r="I203" s="9"/>
      <c r="J203" s="287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5" customFormat="1" x14ac:dyDescent="0.4">
      <c r="A204" s="6"/>
      <c r="B204" s="8"/>
      <c r="C204" s="8"/>
      <c r="D204" s="12"/>
      <c r="E204" s="8"/>
      <c r="F204" s="8"/>
      <c r="G204" s="9"/>
      <c r="H204" s="8"/>
      <c r="I204" s="9"/>
      <c r="J204" s="287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</sheetData>
  <mergeCells count="42">
    <mergeCell ref="B25:I25"/>
    <mergeCell ref="B27:D27"/>
    <mergeCell ref="G30:H30"/>
    <mergeCell ref="G23:H23"/>
    <mergeCell ref="D2:E2"/>
    <mergeCell ref="B4:I5"/>
    <mergeCell ref="B7:I7"/>
    <mergeCell ref="B9:D9"/>
    <mergeCell ref="G22:H22"/>
    <mergeCell ref="G31:H31"/>
    <mergeCell ref="B33:I33"/>
    <mergeCell ref="B74:I74"/>
    <mergeCell ref="B76:D76"/>
    <mergeCell ref="G96:H96"/>
    <mergeCell ref="B66:D66"/>
    <mergeCell ref="G45:H45"/>
    <mergeCell ref="B35:D35"/>
    <mergeCell ref="G38:H38"/>
    <mergeCell ref="G39:H39"/>
    <mergeCell ref="B41:I41"/>
    <mergeCell ref="B43:D43"/>
    <mergeCell ref="G97:H97"/>
    <mergeCell ref="G46:H46"/>
    <mergeCell ref="B48:I48"/>
    <mergeCell ref="B50:D50"/>
    <mergeCell ref="G53:H53"/>
    <mergeCell ref="G54:H54"/>
    <mergeCell ref="B56:I56"/>
    <mergeCell ref="G71:H71"/>
    <mergeCell ref="G72:H72"/>
    <mergeCell ref="B58:D58"/>
    <mergeCell ref="G61:H61"/>
    <mergeCell ref="G62:H62"/>
    <mergeCell ref="B64:I64"/>
    <mergeCell ref="B125:D125"/>
    <mergeCell ref="G129:H129"/>
    <mergeCell ref="G130:H130"/>
    <mergeCell ref="B99:I99"/>
    <mergeCell ref="B101:D101"/>
    <mergeCell ref="G120:H120"/>
    <mergeCell ref="G121:H121"/>
    <mergeCell ref="B123:I123"/>
  </mergeCells>
  <conditionalFormatting sqref="F4:F6">
    <cfRule type="containsText" dxfId="926" priority="464" operator="containsText" text="Fallada">
      <formula>NOT(ISERROR(SEARCH("Fallada",F4)))</formula>
    </cfRule>
    <cfRule type="containsText" dxfId="925" priority="463" operator="containsText" text="Acertada">
      <formula>NOT(ISERROR(SEARCH("Acertada",F4)))</formula>
    </cfRule>
    <cfRule type="containsText" dxfId="924" priority="465" operator="containsText" text="Ganada">
      <formula>NOT(ISERROR(SEARCH("Ganada",F4)))</formula>
    </cfRule>
  </conditionalFormatting>
  <conditionalFormatting sqref="F8:F11">
    <cfRule type="containsText" dxfId="923" priority="334" operator="containsText" text="Acertada">
      <formula>NOT(ISERROR(SEARCH("Acertada",F8)))</formula>
    </cfRule>
    <cfRule type="containsText" dxfId="922" priority="335" operator="containsText" text="Fallada">
      <formula>NOT(ISERROR(SEARCH("Fallada",F8)))</formula>
    </cfRule>
    <cfRule type="containsText" dxfId="921" priority="336" operator="containsText" text="Ganada">
      <formula>NOT(ISERROR(SEARCH("Ganada",F8)))</formula>
    </cfRule>
  </conditionalFormatting>
  <conditionalFormatting sqref="F11:F21">
    <cfRule type="containsText" dxfId="920" priority="327" operator="containsText" text="Ganada">
      <formula>NOT(ISERROR(SEARCH("Ganada",F11)))</formula>
    </cfRule>
    <cfRule type="containsText" dxfId="919" priority="326" operator="containsText" text="Fallada">
      <formula>NOT(ISERROR(SEARCH("Fallada",F11)))</formula>
    </cfRule>
    <cfRule type="containsText" dxfId="918" priority="325" operator="containsText" text="Acertada">
      <formula>NOT(ISERROR(SEARCH("Acertada",F11)))</formula>
    </cfRule>
  </conditionalFormatting>
  <conditionalFormatting sqref="F14">
    <cfRule type="containsText" dxfId="917" priority="324" operator="containsText" text="Ganada">
      <formula>NOT(ISERROR(SEARCH("Ganada",F14)))</formula>
    </cfRule>
    <cfRule type="containsText" dxfId="916" priority="323" operator="containsText" text="Fallada">
      <formula>NOT(ISERROR(SEARCH("Fallada",F14)))</formula>
    </cfRule>
    <cfRule type="containsText" dxfId="915" priority="322" operator="containsText" text="Acertada">
      <formula>NOT(ISERROR(SEARCH("Acertada",F14)))</formula>
    </cfRule>
  </conditionalFormatting>
  <conditionalFormatting sqref="F18:F21">
    <cfRule type="containsText" dxfId="914" priority="297" operator="containsText" text="Ganada">
      <formula>NOT(ISERROR(SEARCH("Ganada",F18)))</formula>
    </cfRule>
    <cfRule type="containsText" dxfId="913" priority="296" operator="containsText" text="Fallada">
      <formula>NOT(ISERROR(SEARCH("Fallada",F18)))</formula>
    </cfRule>
    <cfRule type="containsText" dxfId="912" priority="295" operator="containsText" text="Acertada">
      <formula>NOT(ISERROR(SEARCH("Acertada",F18)))</formula>
    </cfRule>
  </conditionalFormatting>
  <conditionalFormatting sqref="F23:F24">
    <cfRule type="containsText" dxfId="911" priority="462" operator="containsText" text="Ganada">
      <formula>NOT(ISERROR(SEARCH("Ganada",F23)))</formula>
    </cfRule>
    <cfRule type="containsText" dxfId="910" priority="461" operator="containsText" text="Fallada">
      <formula>NOT(ISERROR(SEARCH("Fallada",F23)))</formula>
    </cfRule>
    <cfRule type="containsText" dxfId="909" priority="460" operator="containsText" text="Acertada">
      <formula>NOT(ISERROR(SEARCH("Acertada",F23)))</formula>
    </cfRule>
  </conditionalFormatting>
  <conditionalFormatting sqref="F26:F29">
    <cfRule type="containsText" dxfId="908" priority="312" operator="containsText" text="Ganada">
      <formula>NOT(ISERROR(SEARCH("Ganada",F26)))</formula>
    </cfRule>
    <cfRule type="containsText" dxfId="907" priority="311" operator="containsText" text="Fallada">
      <formula>NOT(ISERROR(SEARCH("Fallada",F26)))</formula>
    </cfRule>
    <cfRule type="containsText" dxfId="906" priority="310" operator="containsText" text="Acertada">
      <formula>NOT(ISERROR(SEARCH("Acertada",F26)))</formula>
    </cfRule>
  </conditionalFormatting>
  <conditionalFormatting sqref="F31:F32">
    <cfRule type="containsText" dxfId="905" priority="459" operator="containsText" text="Ganada">
      <formula>NOT(ISERROR(SEARCH("Ganada",F31)))</formula>
    </cfRule>
    <cfRule type="containsText" dxfId="904" priority="458" operator="containsText" text="Fallada">
      <formula>NOT(ISERROR(SEARCH("Fallada",F31)))</formula>
    </cfRule>
    <cfRule type="containsText" dxfId="903" priority="457" operator="containsText" text="Acertada">
      <formula>NOT(ISERROR(SEARCH("Acertada",F31)))</formula>
    </cfRule>
  </conditionalFormatting>
  <conditionalFormatting sqref="F34:F35">
    <cfRule type="containsText" dxfId="902" priority="299" operator="containsText" text="Fallada">
      <formula>NOT(ISERROR(SEARCH("Fallada",F34)))</formula>
    </cfRule>
    <cfRule type="containsText" dxfId="901" priority="300" operator="containsText" text="Ganada">
      <formula>NOT(ISERROR(SEARCH("Ganada",F34)))</formula>
    </cfRule>
    <cfRule type="containsText" dxfId="900" priority="298" operator="containsText" text="Acertada">
      <formula>NOT(ISERROR(SEARCH("Acertada",F34)))</formula>
    </cfRule>
  </conditionalFormatting>
  <conditionalFormatting sqref="F36:F37">
    <cfRule type="containsText" dxfId="899" priority="306" operator="containsText" text="Ganada">
      <formula>NOT(ISERROR(SEARCH("Ganada",F36)))</formula>
    </cfRule>
    <cfRule type="containsText" dxfId="898" priority="304" operator="containsText" text="Acertada">
      <formula>NOT(ISERROR(SEARCH("Acertada",F36)))</formula>
    </cfRule>
    <cfRule type="containsText" dxfId="897" priority="305" operator="containsText" text="Fallada">
      <formula>NOT(ISERROR(SEARCH("Fallada",F36)))</formula>
    </cfRule>
  </conditionalFormatting>
  <conditionalFormatting sqref="F37">
    <cfRule type="containsText" dxfId="896" priority="301" operator="containsText" text="Acertada">
      <formula>NOT(ISERROR(SEARCH("Acertada",F37)))</formula>
    </cfRule>
    <cfRule type="containsText" dxfId="895" priority="302" operator="containsText" text="Fallada">
      <formula>NOT(ISERROR(SEARCH("Fallada",F37)))</formula>
    </cfRule>
    <cfRule type="containsText" dxfId="894" priority="303" operator="containsText" text="Ganada">
      <formula>NOT(ISERROR(SEARCH("Ganada",F37)))</formula>
    </cfRule>
  </conditionalFormatting>
  <conditionalFormatting sqref="F39:F40">
    <cfRule type="containsText" dxfId="893" priority="456" operator="containsText" text="Ganada">
      <formula>NOT(ISERROR(SEARCH("Ganada",F39)))</formula>
    </cfRule>
    <cfRule type="containsText" dxfId="892" priority="454" operator="containsText" text="Acertada">
      <formula>NOT(ISERROR(SEARCH("Acertada",F39)))</formula>
    </cfRule>
    <cfRule type="containsText" dxfId="891" priority="455" operator="containsText" text="Fallada">
      <formula>NOT(ISERROR(SEARCH("Fallada",F39)))</formula>
    </cfRule>
  </conditionalFormatting>
  <conditionalFormatting sqref="F42:F44">
    <cfRule type="containsText" dxfId="890" priority="321" operator="containsText" text="Ganada">
      <formula>NOT(ISERROR(SEARCH("Ganada",F42)))</formula>
    </cfRule>
    <cfRule type="containsText" dxfId="889" priority="320" operator="containsText" text="Fallada">
      <formula>NOT(ISERROR(SEARCH("Fallada",F42)))</formula>
    </cfRule>
    <cfRule type="containsText" dxfId="888" priority="319" operator="containsText" text="Acertada">
      <formula>NOT(ISERROR(SEARCH("Acertada",F42)))</formula>
    </cfRule>
  </conditionalFormatting>
  <conditionalFormatting sqref="F46:F47">
    <cfRule type="containsText" dxfId="887" priority="276" operator="containsText" text="Ganada">
      <formula>NOT(ISERROR(SEARCH("Ganada",F46)))</formula>
    </cfRule>
    <cfRule type="containsText" dxfId="886" priority="274" operator="containsText" text="Acertada">
      <formula>NOT(ISERROR(SEARCH("Acertada",F46)))</formula>
    </cfRule>
    <cfRule type="containsText" dxfId="885" priority="275" operator="containsText" text="Fallada">
      <formula>NOT(ISERROR(SEARCH("Fallada",F46)))</formula>
    </cfRule>
  </conditionalFormatting>
  <conditionalFormatting sqref="F49:F52">
    <cfRule type="containsText" dxfId="884" priority="239" operator="containsText" text="Fallada">
      <formula>NOT(ISERROR(SEARCH("Fallada",F49)))</formula>
    </cfRule>
    <cfRule type="containsText" dxfId="883" priority="238" operator="containsText" text="Acertada">
      <formula>NOT(ISERROR(SEARCH("Acertada",F49)))</formula>
    </cfRule>
    <cfRule type="containsText" dxfId="882" priority="240" operator="containsText" text="Ganada">
      <formula>NOT(ISERROR(SEARCH("Ganada",F49)))</formula>
    </cfRule>
  </conditionalFormatting>
  <conditionalFormatting sqref="F54:F55">
    <cfRule type="containsText" dxfId="881" priority="281" operator="containsText" text="Fallada">
      <formula>NOT(ISERROR(SEARCH("Fallada",F54)))</formula>
    </cfRule>
    <cfRule type="containsText" dxfId="880" priority="280" operator="containsText" text="Acertada">
      <formula>NOT(ISERROR(SEARCH("Acertada",F54)))</formula>
    </cfRule>
    <cfRule type="containsText" dxfId="879" priority="282" operator="containsText" text="Ganada">
      <formula>NOT(ISERROR(SEARCH("Ganada",F54)))</formula>
    </cfRule>
  </conditionalFormatting>
  <conditionalFormatting sqref="F55">
    <cfRule type="containsText" dxfId="878" priority="294" operator="containsText" text="Ganada">
      <formula>NOT(ISERROR(SEARCH("Ganada",F55)))</formula>
    </cfRule>
    <cfRule type="containsText" dxfId="877" priority="293" operator="containsText" text="Fallada">
      <formula>NOT(ISERROR(SEARCH("Fallada",F55)))</formula>
    </cfRule>
    <cfRule type="containsText" dxfId="876" priority="292" operator="containsText" text="Acertada">
      <formula>NOT(ISERROR(SEARCH("Acertada",F55)))</formula>
    </cfRule>
  </conditionalFormatting>
  <conditionalFormatting sqref="F57:F58">
    <cfRule type="containsText" dxfId="875" priority="285" operator="containsText" text="Ganada">
      <formula>NOT(ISERROR(SEARCH("Ganada",F57)))</formula>
    </cfRule>
    <cfRule type="containsText" dxfId="874" priority="284" operator="containsText" text="Fallada">
      <formula>NOT(ISERROR(SEARCH("Fallada",F57)))</formula>
    </cfRule>
    <cfRule type="containsText" dxfId="873" priority="283" operator="containsText" text="Acertada">
      <formula>NOT(ISERROR(SEARCH("Acertada",F57)))</formula>
    </cfRule>
  </conditionalFormatting>
  <conditionalFormatting sqref="F57:F63">
    <cfRule type="containsText" dxfId="872" priority="253" operator="containsText" text="Acertada">
      <formula>NOT(ISERROR(SEARCH("Acertada",F57)))</formula>
    </cfRule>
    <cfRule type="containsText" dxfId="871" priority="254" operator="containsText" text="Fallada">
      <formula>NOT(ISERROR(SEARCH("Fallada",F57)))</formula>
    </cfRule>
    <cfRule type="containsText" dxfId="870" priority="255" operator="containsText" text="Ganada">
      <formula>NOT(ISERROR(SEARCH("Ganada",F57)))</formula>
    </cfRule>
  </conditionalFormatting>
  <conditionalFormatting sqref="F60">
    <cfRule type="containsText" dxfId="869" priority="251" operator="containsText" text="Fallada">
      <formula>NOT(ISERROR(SEARCH("Fallada",F60)))</formula>
    </cfRule>
    <cfRule type="containsText" dxfId="868" priority="252" operator="containsText" text="Ganada">
      <formula>NOT(ISERROR(SEARCH("Ganada",F60)))</formula>
    </cfRule>
    <cfRule type="containsText" dxfId="867" priority="250" operator="containsText" text="Acertada">
      <formula>NOT(ISERROR(SEARCH("Acertada",F60)))</formula>
    </cfRule>
  </conditionalFormatting>
  <conditionalFormatting sqref="F62:F63">
    <cfRule type="containsText" dxfId="866" priority="287" operator="containsText" text="Fallada">
      <formula>NOT(ISERROR(SEARCH("Fallada",F62)))</formula>
    </cfRule>
    <cfRule type="containsText" dxfId="865" priority="286" operator="containsText" text="Acertada">
      <formula>NOT(ISERROR(SEARCH("Acertada",F62)))</formula>
    </cfRule>
    <cfRule type="containsText" dxfId="864" priority="288" operator="containsText" text="Ganada">
      <formula>NOT(ISERROR(SEARCH("Ganada",F62)))</formula>
    </cfRule>
  </conditionalFormatting>
  <conditionalFormatting sqref="F65:F68">
    <cfRule type="containsText" dxfId="863" priority="264" operator="containsText" text="Ganada">
      <formula>NOT(ISERROR(SEARCH("Ganada",F65)))</formula>
    </cfRule>
    <cfRule type="containsText" dxfId="862" priority="262" operator="containsText" text="Acertada">
      <formula>NOT(ISERROR(SEARCH("Acertada",F65)))</formula>
    </cfRule>
    <cfRule type="containsText" dxfId="861" priority="263" operator="containsText" text="Fallada">
      <formula>NOT(ISERROR(SEARCH("Fallada",F65)))</formula>
    </cfRule>
  </conditionalFormatting>
  <conditionalFormatting sqref="F68:F69">
    <cfRule type="containsText" dxfId="860" priority="247" operator="containsText" text="Acertada">
      <formula>NOT(ISERROR(SEARCH("Acertada",F68)))</formula>
    </cfRule>
    <cfRule type="containsText" dxfId="859" priority="248" operator="containsText" text="Fallada">
      <formula>NOT(ISERROR(SEARCH("Fallada",F68)))</formula>
    </cfRule>
    <cfRule type="containsText" dxfId="858" priority="249" operator="containsText" text="Ganada">
      <formula>NOT(ISERROR(SEARCH("Ganada",F68)))</formula>
    </cfRule>
  </conditionalFormatting>
  <conditionalFormatting sqref="F69:F70">
    <cfRule type="containsText" dxfId="857" priority="235" operator="containsText" text="Acertada">
      <formula>NOT(ISERROR(SEARCH("Acertada",F69)))</formula>
    </cfRule>
    <cfRule type="containsText" dxfId="856" priority="236" operator="containsText" text="Fallada">
      <formula>NOT(ISERROR(SEARCH("Fallada",F69)))</formula>
    </cfRule>
    <cfRule type="containsText" dxfId="855" priority="237" operator="containsText" text="Ganada">
      <formula>NOT(ISERROR(SEARCH("Ganada",F69)))</formula>
    </cfRule>
  </conditionalFormatting>
  <conditionalFormatting sqref="F70">
    <cfRule type="containsText" dxfId="854" priority="232" operator="containsText" text="Acertada">
      <formula>NOT(ISERROR(SEARCH("Acertada",F70)))</formula>
    </cfRule>
    <cfRule type="containsText" dxfId="853" priority="234" operator="containsText" text="Ganada">
      <formula>NOT(ISERROR(SEARCH("Ganada",F70)))</formula>
    </cfRule>
    <cfRule type="containsText" dxfId="852" priority="233" operator="containsText" text="Fallada">
      <formula>NOT(ISERROR(SEARCH("Fallada",F70)))</formula>
    </cfRule>
  </conditionalFormatting>
  <conditionalFormatting sqref="F72:F73">
    <cfRule type="containsText" dxfId="851" priority="231" operator="containsText" text="Ganada">
      <formula>NOT(ISERROR(SEARCH("Ganada",F72)))</formula>
    </cfRule>
    <cfRule type="containsText" dxfId="850" priority="230" operator="containsText" text="Fallada">
      <formula>NOT(ISERROR(SEARCH("Fallada",F72)))</formula>
    </cfRule>
    <cfRule type="containsText" dxfId="849" priority="229" operator="containsText" text="Acertada">
      <formula>NOT(ISERROR(SEARCH("Acertada",F72)))</formula>
    </cfRule>
  </conditionalFormatting>
  <conditionalFormatting sqref="F75:F78">
    <cfRule type="containsText" dxfId="848" priority="185" operator="containsText" text="Fallada">
      <formula>NOT(ISERROR(SEARCH("Fallada",F75)))</formula>
    </cfRule>
    <cfRule type="containsText" dxfId="847" priority="184" operator="containsText" text="Acertada">
      <formula>NOT(ISERROR(SEARCH("Acertada",F75)))</formula>
    </cfRule>
    <cfRule type="containsText" dxfId="846" priority="186" operator="containsText" text="Ganada">
      <formula>NOT(ISERROR(SEARCH("Ganada",F75)))</formula>
    </cfRule>
  </conditionalFormatting>
  <conditionalFormatting sqref="F78:F79">
    <cfRule type="containsText" dxfId="845" priority="183" operator="containsText" text="Ganada">
      <formula>NOT(ISERROR(SEARCH("Ganada",F78)))</formula>
    </cfRule>
    <cfRule type="containsText" dxfId="844" priority="182" operator="containsText" text="Fallada">
      <formula>NOT(ISERROR(SEARCH("Fallada",F78)))</formula>
    </cfRule>
    <cfRule type="containsText" dxfId="843" priority="181" operator="containsText" text="Acertada">
      <formula>NOT(ISERROR(SEARCH("Acertada",F78)))</formula>
    </cfRule>
    <cfRule type="containsText" dxfId="842" priority="180" operator="containsText" text="Ganada">
      <formula>NOT(ISERROR(SEARCH("Ganada",F78)))</formula>
    </cfRule>
    <cfRule type="containsText" dxfId="841" priority="179" operator="containsText" text="Fallada">
      <formula>NOT(ISERROR(SEARCH("Fallada",F78)))</formula>
    </cfRule>
    <cfRule type="containsText" dxfId="840" priority="178" operator="containsText" text="Acertada">
      <formula>NOT(ISERROR(SEARCH("Acertada",F78)))</formula>
    </cfRule>
  </conditionalFormatting>
  <conditionalFormatting sqref="F79:F82">
    <cfRule type="containsText" dxfId="839" priority="176" operator="containsText" text="Fallada">
      <formula>NOT(ISERROR(SEARCH("Fallada",F79)))</formula>
    </cfRule>
    <cfRule type="containsText" dxfId="838" priority="177" operator="containsText" text="Ganada">
      <formula>NOT(ISERROR(SEARCH("Ganada",F79)))</formula>
    </cfRule>
    <cfRule type="containsText" dxfId="837" priority="175" operator="containsText" text="Acertada">
      <formula>NOT(ISERROR(SEARCH("Acertada",F79)))</formula>
    </cfRule>
  </conditionalFormatting>
  <conditionalFormatting sqref="F81:F82">
    <cfRule type="containsText" dxfId="836" priority="174" operator="containsText" text="Ganada">
      <formula>NOT(ISERROR(SEARCH("Ganada",F81)))</formula>
    </cfRule>
    <cfRule type="containsText" dxfId="835" priority="173" operator="containsText" text="Fallada">
      <formula>NOT(ISERROR(SEARCH("Fallada",F81)))</formula>
    </cfRule>
    <cfRule type="containsText" dxfId="834" priority="172" operator="containsText" text="Acertada">
      <formula>NOT(ISERROR(SEARCH("Acertada",F81)))</formula>
    </cfRule>
  </conditionalFormatting>
  <conditionalFormatting sqref="F81:F83">
    <cfRule type="containsText" dxfId="833" priority="102" operator="containsText" text="Ganada">
      <formula>NOT(ISERROR(SEARCH("Ganada",F81)))</formula>
    </cfRule>
    <cfRule type="containsText" dxfId="832" priority="101" operator="containsText" text="Fallada">
      <formula>NOT(ISERROR(SEARCH("Fallada",F81)))</formula>
    </cfRule>
    <cfRule type="containsText" dxfId="831" priority="100" operator="containsText" text="Acertada">
      <formula>NOT(ISERROR(SEARCH("Acertada",F81)))</formula>
    </cfRule>
  </conditionalFormatting>
  <conditionalFormatting sqref="F82">
    <cfRule type="containsText" dxfId="830" priority="225" operator="containsText" text="Ganada">
      <formula>NOT(ISERROR(SEARCH("Ganada",F82)))</formula>
    </cfRule>
    <cfRule type="containsText" dxfId="829" priority="224" operator="containsText" text="Fallada">
      <formula>NOT(ISERROR(SEARCH("Fallada",F82)))</formula>
    </cfRule>
    <cfRule type="containsText" dxfId="828" priority="223" operator="containsText" text="Acertada">
      <formula>NOT(ISERROR(SEARCH("Acertada",F82)))</formula>
    </cfRule>
    <cfRule type="containsText" dxfId="827" priority="219" operator="containsText" text="Ganada">
      <formula>NOT(ISERROR(SEARCH("Ganada",F82)))</formula>
    </cfRule>
    <cfRule type="containsText" dxfId="826" priority="218" operator="containsText" text="Fallada">
      <formula>NOT(ISERROR(SEARCH("Fallada",F82)))</formula>
    </cfRule>
    <cfRule type="containsText" dxfId="825" priority="217" operator="containsText" text="Acertada">
      <formula>NOT(ISERROR(SEARCH("Acertada",F82)))</formula>
    </cfRule>
  </conditionalFormatting>
  <conditionalFormatting sqref="F83">
    <cfRule type="containsText" dxfId="824" priority="99" operator="containsText" text="Ganada">
      <formula>NOT(ISERROR(SEARCH("Ganada",F83)))</formula>
    </cfRule>
    <cfRule type="containsText" dxfId="823" priority="98" operator="containsText" text="Fallada">
      <formula>NOT(ISERROR(SEARCH("Fallada",F83)))</formula>
    </cfRule>
    <cfRule type="containsText" dxfId="822" priority="97" operator="containsText" text="Acertada">
      <formula>NOT(ISERROR(SEARCH("Acertada",F83)))</formula>
    </cfRule>
  </conditionalFormatting>
  <conditionalFormatting sqref="F83:F85">
    <cfRule type="containsText" dxfId="821" priority="82" operator="containsText" text="Acertada">
      <formula>NOT(ISERROR(SEARCH("Acertada",F83)))</formula>
    </cfRule>
    <cfRule type="containsText" dxfId="820" priority="83" operator="containsText" text="Fallada">
      <formula>NOT(ISERROR(SEARCH("Fallada",F83)))</formula>
    </cfRule>
    <cfRule type="containsText" dxfId="819" priority="84" operator="containsText" text="Ganada">
      <formula>NOT(ISERROR(SEARCH("Ganada",F83)))</formula>
    </cfRule>
  </conditionalFormatting>
  <conditionalFormatting sqref="F84">
    <cfRule type="containsText" dxfId="818" priority="81" operator="containsText" text="Ganada">
      <formula>NOT(ISERROR(SEARCH("Ganada",F84)))</formula>
    </cfRule>
    <cfRule type="containsText" dxfId="817" priority="76" operator="containsText" text="Acertada">
      <formula>NOT(ISERROR(SEARCH("Acertada",F84)))</formula>
    </cfRule>
    <cfRule type="containsText" dxfId="816" priority="78" operator="containsText" text="Ganada">
      <formula>NOT(ISERROR(SEARCH("Ganada",F84)))</formula>
    </cfRule>
    <cfRule type="containsText" dxfId="815" priority="79" operator="containsText" text="Acertada">
      <formula>NOT(ISERROR(SEARCH("Acertada",F84)))</formula>
    </cfRule>
    <cfRule type="containsText" dxfId="814" priority="80" operator="containsText" text="Fallada">
      <formula>NOT(ISERROR(SEARCH("Fallada",F84)))</formula>
    </cfRule>
    <cfRule type="containsText" dxfId="813" priority="77" operator="containsText" text="Fallada">
      <formula>NOT(ISERROR(SEARCH("Fallada",F84)))</formula>
    </cfRule>
  </conditionalFormatting>
  <conditionalFormatting sqref="F85">
    <cfRule type="containsText" dxfId="812" priority="90" operator="containsText" text="Ganada">
      <formula>NOT(ISERROR(SEARCH("Ganada",F85)))</formula>
    </cfRule>
    <cfRule type="containsText" dxfId="811" priority="89" operator="containsText" text="Fallada">
      <formula>NOT(ISERROR(SEARCH("Fallada",F85)))</formula>
    </cfRule>
    <cfRule type="containsText" dxfId="810" priority="88" operator="containsText" text="Acertada">
      <formula>NOT(ISERROR(SEARCH("Acertada",F85)))</formula>
    </cfRule>
  </conditionalFormatting>
  <conditionalFormatting sqref="F85:F91">
    <cfRule type="containsText" dxfId="809" priority="93" operator="containsText" text="Ganada">
      <formula>NOT(ISERROR(SEARCH("Ganada",F85)))</formula>
    </cfRule>
    <cfRule type="containsText" dxfId="808" priority="92" operator="containsText" text="Fallada">
      <formula>NOT(ISERROR(SEARCH("Fallada",F85)))</formula>
    </cfRule>
    <cfRule type="containsText" dxfId="807" priority="91" operator="containsText" text="Acertada">
      <formula>NOT(ISERROR(SEARCH("Acertada",F85)))</formula>
    </cfRule>
  </conditionalFormatting>
  <conditionalFormatting sqref="F86:F91">
    <cfRule type="containsText" dxfId="806" priority="107" operator="containsText" text="Fallada">
      <formula>NOT(ISERROR(SEARCH("Fallada",F86)))</formula>
    </cfRule>
    <cfRule type="containsText" dxfId="805" priority="108" operator="containsText" text="Ganada">
      <formula>NOT(ISERROR(SEARCH("Ganada",F86)))</formula>
    </cfRule>
    <cfRule type="containsText" dxfId="804" priority="106" operator="containsText" text="Acertada">
      <formula>NOT(ISERROR(SEARCH("Acertada",F86)))</formula>
    </cfRule>
  </conditionalFormatting>
  <conditionalFormatting sqref="F86:F92">
    <cfRule type="containsText" dxfId="803" priority="111" operator="containsText" text="Ganada">
      <formula>NOT(ISERROR(SEARCH("Ganada",F86)))</formula>
    </cfRule>
    <cfRule type="containsText" dxfId="802" priority="109" operator="containsText" text="Acertada">
      <formula>NOT(ISERROR(SEARCH("Acertada",F86)))</formula>
    </cfRule>
    <cfRule type="containsText" dxfId="801" priority="110" operator="containsText" text="Fallada">
      <formula>NOT(ISERROR(SEARCH("Fallada",F86)))</formula>
    </cfRule>
  </conditionalFormatting>
  <conditionalFormatting sqref="F92">
    <cfRule type="containsText" dxfId="800" priority="116" operator="containsText" text="Fallada">
      <formula>NOT(ISERROR(SEARCH("Fallada",F92)))</formula>
    </cfRule>
    <cfRule type="containsText" dxfId="799" priority="117" operator="containsText" text="Ganada">
      <formula>NOT(ISERROR(SEARCH("Ganada",F92)))</formula>
    </cfRule>
    <cfRule type="containsText" dxfId="798" priority="126" operator="containsText" text="Ganada">
      <formula>NOT(ISERROR(SEARCH("Ganada",F92)))</formula>
    </cfRule>
    <cfRule type="containsText" dxfId="797" priority="115" operator="containsText" text="Acertada">
      <formula>NOT(ISERROR(SEARCH("Acertada",F92)))</formula>
    </cfRule>
    <cfRule type="containsText" dxfId="796" priority="125" operator="containsText" text="Fallada">
      <formula>NOT(ISERROR(SEARCH("Fallada",F92)))</formula>
    </cfRule>
    <cfRule type="containsText" dxfId="795" priority="124" operator="containsText" text="Acertada">
      <formula>NOT(ISERROR(SEARCH("Acertada",F92)))</formula>
    </cfRule>
    <cfRule type="containsText" dxfId="794" priority="123" operator="containsText" text="Ganada">
      <formula>NOT(ISERROR(SEARCH("Ganada",F92)))</formula>
    </cfRule>
    <cfRule type="containsText" dxfId="793" priority="122" operator="containsText" text="Fallada">
      <formula>NOT(ISERROR(SEARCH("Fallada",F92)))</formula>
    </cfRule>
    <cfRule type="containsText" dxfId="792" priority="121" operator="containsText" text="Acertada">
      <formula>NOT(ISERROR(SEARCH("Acertada",F92)))</formula>
    </cfRule>
    <cfRule type="containsText" dxfId="791" priority="120" operator="containsText" text="Ganada">
      <formula>NOT(ISERROR(SEARCH("Ganada",F92)))</formula>
    </cfRule>
    <cfRule type="containsText" dxfId="790" priority="119" operator="containsText" text="Fallada">
      <formula>NOT(ISERROR(SEARCH("Fallada",F92)))</formula>
    </cfRule>
    <cfRule type="containsText" dxfId="789" priority="118" operator="containsText" text="Acertada">
      <formula>NOT(ISERROR(SEARCH("Acertada",F92)))</formula>
    </cfRule>
  </conditionalFormatting>
  <conditionalFormatting sqref="F92:F93">
    <cfRule type="containsText" dxfId="788" priority="129" operator="containsText" text="Ganada">
      <formula>NOT(ISERROR(SEARCH("Ganada",F92)))</formula>
    </cfRule>
    <cfRule type="containsText" dxfId="787" priority="128" operator="containsText" text="Fallada">
      <formula>NOT(ISERROR(SEARCH("Fallada",F92)))</formula>
    </cfRule>
    <cfRule type="containsText" dxfId="786" priority="127" operator="containsText" text="Acertada">
      <formula>NOT(ISERROR(SEARCH("Acertada",F92)))</formula>
    </cfRule>
  </conditionalFormatting>
  <conditionalFormatting sqref="F93">
    <cfRule type="containsText" dxfId="785" priority="135" operator="containsText" text="Ganada">
      <formula>NOT(ISERROR(SEARCH("Ganada",F93)))</formula>
    </cfRule>
    <cfRule type="containsText" dxfId="784" priority="134" operator="containsText" text="Fallada">
      <formula>NOT(ISERROR(SEARCH("Fallada",F93)))</formula>
    </cfRule>
    <cfRule type="containsText" dxfId="783" priority="133" operator="containsText" text="Acertada">
      <formula>NOT(ISERROR(SEARCH("Acertada",F93)))</formula>
    </cfRule>
  </conditionalFormatting>
  <conditionalFormatting sqref="F93:F94">
    <cfRule type="containsText" dxfId="782" priority="138" operator="containsText" text="Ganada">
      <formula>NOT(ISERROR(SEARCH("Ganada",F93)))</formula>
    </cfRule>
    <cfRule type="containsText" dxfId="781" priority="137" operator="containsText" text="Fallada">
      <formula>NOT(ISERROR(SEARCH("Fallada",F93)))</formula>
    </cfRule>
    <cfRule type="containsText" dxfId="780" priority="136" operator="containsText" text="Acertada">
      <formula>NOT(ISERROR(SEARCH("Acertada",F93)))</formula>
    </cfRule>
  </conditionalFormatting>
  <conditionalFormatting sqref="F94">
    <cfRule type="containsText" dxfId="779" priority="144" operator="containsText" text="Ganada">
      <formula>NOT(ISERROR(SEARCH("Ganada",F94)))</formula>
    </cfRule>
    <cfRule type="containsText" dxfId="778" priority="143" operator="containsText" text="Fallada">
      <formula>NOT(ISERROR(SEARCH("Fallada",F94)))</formula>
    </cfRule>
    <cfRule type="containsText" dxfId="777" priority="142" operator="containsText" text="Acertada">
      <formula>NOT(ISERROR(SEARCH("Acertada",F94)))</formula>
    </cfRule>
    <cfRule type="containsText" dxfId="776" priority="146" operator="containsText" text="Fallada">
      <formula>NOT(ISERROR(SEARCH("Fallada",F94)))</formula>
    </cfRule>
    <cfRule type="containsText" dxfId="775" priority="145" operator="containsText" text="Acertada">
      <formula>NOT(ISERROR(SEARCH("Acertada",F94)))</formula>
    </cfRule>
    <cfRule type="containsText" dxfId="774" priority="149" operator="containsText" text="Fallada">
      <formula>NOT(ISERROR(SEARCH("Fallada",F94)))</formula>
    </cfRule>
    <cfRule type="containsText" dxfId="773" priority="148" operator="containsText" text="Acertada">
      <formula>NOT(ISERROR(SEARCH("Acertada",F94)))</formula>
    </cfRule>
    <cfRule type="containsText" dxfId="772" priority="147" operator="containsText" text="Ganada">
      <formula>NOT(ISERROR(SEARCH("Ganada",F94)))</formula>
    </cfRule>
    <cfRule type="containsText" dxfId="771" priority="153" operator="containsText" text="Ganada">
      <formula>NOT(ISERROR(SEARCH("Ganada",F94)))</formula>
    </cfRule>
    <cfRule type="containsText" dxfId="770" priority="152" operator="containsText" text="Fallada">
      <formula>NOT(ISERROR(SEARCH("Fallada",F94)))</formula>
    </cfRule>
    <cfRule type="containsText" dxfId="769" priority="151" operator="containsText" text="Acertada">
      <formula>NOT(ISERROR(SEARCH("Acertada",F94)))</formula>
    </cfRule>
    <cfRule type="containsText" dxfId="768" priority="150" operator="containsText" text="Ganada">
      <formula>NOT(ISERROR(SEARCH("Ganada",F94)))</formula>
    </cfRule>
  </conditionalFormatting>
  <conditionalFormatting sqref="F94:F95">
    <cfRule type="containsText" dxfId="767" priority="156" operator="containsText" text="Ganada">
      <formula>NOT(ISERROR(SEARCH("Ganada",F94)))</formula>
    </cfRule>
    <cfRule type="containsText" dxfId="766" priority="155" operator="containsText" text="Fallada">
      <formula>NOT(ISERROR(SEARCH("Fallada",F94)))</formula>
    </cfRule>
    <cfRule type="containsText" dxfId="765" priority="154" operator="containsText" text="Acertada">
      <formula>NOT(ISERROR(SEARCH("Acertada",F94)))</formula>
    </cfRule>
  </conditionalFormatting>
  <conditionalFormatting sqref="F95">
    <cfRule type="containsText" dxfId="764" priority="161" operator="containsText" text="Fallada">
      <formula>NOT(ISERROR(SEARCH("Fallada",F95)))</formula>
    </cfRule>
    <cfRule type="containsText" dxfId="763" priority="162" operator="containsText" text="Ganada">
      <formula>NOT(ISERROR(SEARCH("Ganada",F95)))</formula>
    </cfRule>
    <cfRule type="containsText" dxfId="762" priority="160" operator="containsText" text="Acertada">
      <formula>NOT(ISERROR(SEARCH("Acertada",F95)))</formula>
    </cfRule>
  </conditionalFormatting>
  <conditionalFormatting sqref="F97:F98">
    <cfRule type="containsText" dxfId="761" priority="75" operator="containsText" text="Ganada">
      <formula>NOT(ISERROR(SEARCH("Ganada",F97)))</formula>
    </cfRule>
    <cfRule type="containsText" dxfId="760" priority="74" operator="containsText" text="Fallada">
      <formula>NOT(ISERROR(SEARCH("Fallada",F97)))</formula>
    </cfRule>
    <cfRule type="containsText" dxfId="759" priority="73" operator="containsText" text="Acertada">
      <formula>NOT(ISERROR(SEARCH("Acertada",F97)))</formula>
    </cfRule>
  </conditionalFormatting>
  <conditionalFormatting sqref="F100:F119">
    <cfRule type="containsText" dxfId="758" priority="51" operator="containsText" text="Ganada">
      <formula>NOT(ISERROR(SEARCH("Ganada",F100)))</formula>
    </cfRule>
    <cfRule type="containsText" dxfId="757" priority="50" operator="containsText" text="Fallada">
      <formula>NOT(ISERROR(SEARCH("Fallada",F100)))</formula>
    </cfRule>
    <cfRule type="containsText" dxfId="756" priority="49" operator="containsText" text="Acertada">
      <formula>NOT(ISERROR(SEARCH("Acertada",F100)))</formula>
    </cfRule>
  </conditionalFormatting>
  <conditionalFormatting sqref="F103">
    <cfRule type="containsText" dxfId="755" priority="48" operator="containsText" text="Ganada">
      <formula>NOT(ISERROR(SEARCH("Ganada",F103)))</formula>
    </cfRule>
    <cfRule type="containsText" dxfId="754" priority="47" operator="containsText" text="Fallada">
      <formula>NOT(ISERROR(SEARCH("Fallada",F103)))</formula>
    </cfRule>
    <cfRule type="containsText" dxfId="753" priority="45" operator="containsText" text="Ganada">
      <formula>NOT(ISERROR(SEARCH("Ganada",F103)))</formula>
    </cfRule>
    <cfRule type="containsText" dxfId="752" priority="44" operator="containsText" text="Fallada">
      <formula>NOT(ISERROR(SEARCH("Fallada",F103)))</formula>
    </cfRule>
    <cfRule type="containsText" dxfId="751" priority="43" operator="containsText" text="Acertada">
      <formula>NOT(ISERROR(SEARCH("Acertada",F103)))</formula>
    </cfRule>
    <cfRule type="containsText" dxfId="750" priority="46" operator="containsText" text="Acertada">
      <formula>NOT(ISERROR(SEARCH("Acertada",F103)))</formula>
    </cfRule>
  </conditionalFormatting>
  <conditionalFormatting sqref="F104:F105">
    <cfRule type="containsText" dxfId="749" priority="57" operator="containsText" text="Ganada">
      <formula>NOT(ISERROR(SEARCH("Ganada",F104)))</formula>
    </cfRule>
    <cfRule type="containsText" dxfId="748" priority="56" operator="containsText" text="Fallada">
      <formula>NOT(ISERROR(SEARCH("Fallada",F104)))</formula>
    </cfRule>
    <cfRule type="containsText" dxfId="747" priority="55" operator="containsText" text="Acertada">
      <formula>NOT(ISERROR(SEARCH("Acertada",F104)))</formula>
    </cfRule>
  </conditionalFormatting>
  <conditionalFormatting sqref="F106:F111">
    <cfRule type="containsText" dxfId="746" priority="33" operator="containsText" text="Ganada">
      <formula>NOT(ISERROR(SEARCH("Ganada",F106)))</formula>
    </cfRule>
    <cfRule type="containsText" dxfId="745" priority="32" operator="containsText" text="Fallada">
      <formula>NOT(ISERROR(SEARCH("Fallada",F106)))</formula>
    </cfRule>
    <cfRule type="containsText" dxfId="744" priority="31" operator="containsText" text="Acertada">
      <formula>NOT(ISERROR(SEARCH("Acertada",F106)))</formula>
    </cfRule>
  </conditionalFormatting>
  <conditionalFormatting sqref="F106:F119">
    <cfRule type="containsText" dxfId="743" priority="4" operator="containsText" text="Acertada">
      <formula>NOT(ISERROR(SEARCH("Acertada",F106)))</formula>
    </cfRule>
    <cfRule type="containsText" dxfId="742" priority="5" operator="containsText" text="Fallada">
      <formula>NOT(ISERROR(SEARCH("Fallada",F106)))</formula>
    </cfRule>
    <cfRule type="containsText" dxfId="741" priority="6" operator="containsText" text="Ganada">
      <formula>NOT(ISERROR(SEARCH("Ganada",F106)))</formula>
    </cfRule>
  </conditionalFormatting>
  <conditionalFormatting sqref="F114">
    <cfRule type="containsText" dxfId="740" priority="2" operator="containsText" text="Fallada">
      <formula>NOT(ISERROR(SEARCH("Fallada",F114)))</formula>
    </cfRule>
    <cfRule type="containsText" dxfId="739" priority="3" operator="containsText" text="Ganada">
      <formula>NOT(ISERROR(SEARCH("Ganada",F114)))</formula>
    </cfRule>
    <cfRule type="containsText" dxfId="738" priority="1" operator="containsText" text="Acertada">
      <formula>NOT(ISERROR(SEARCH("Acertada",F114)))</formula>
    </cfRule>
  </conditionalFormatting>
  <conditionalFormatting sqref="F121:F122">
    <cfRule type="containsText" dxfId="737" priority="71" operator="containsText" text="Fallada">
      <formula>NOT(ISERROR(SEARCH("Fallada",F121)))</formula>
    </cfRule>
    <cfRule type="containsText" dxfId="736" priority="70" operator="containsText" text="Acertada">
      <formula>NOT(ISERROR(SEARCH("Acertada",F121)))</formula>
    </cfRule>
    <cfRule type="containsText" dxfId="735" priority="72" operator="containsText" text="Ganada">
      <formula>NOT(ISERROR(SEARCH("Ganada",F121)))</formula>
    </cfRule>
  </conditionalFormatting>
  <conditionalFormatting sqref="F124:F128">
    <cfRule type="containsText" dxfId="734" priority="38" operator="containsText" text="Fallada">
      <formula>NOT(ISERROR(SEARCH("Fallada",F124)))</formula>
    </cfRule>
    <cfRule type="containsText" dxfId="733" priority="37" operator="containsText" text="Acertada">
      <formula>NOT(ISERROR(SEARCH("Acertada",F124)))</formula>
    </cfRule>
    <cfRule type="containsText" dxfId="732" priority="39" operator="containsText" text="Ganada">
      <formula>NOT(ISERROR(SEARCH("Ganada",F124)))</formula>
    </cfRule>
  </conditionalFormatting>
  <conditionalFormatting sqref="F127:F128">
    <cfRule type="containsText" dxfId="731" priority="34" operator="containsText" text="Acertada">
      <formula>NOT(ISERROR(SEARCH("Acertada",F127)))</formula>
    </cfRule>
    <cfRule type="containsText" dxfId="730" priority="36" operator="containsText" text="Ganada">
      <formula>NOT(ISERROR(SEARCH("Ganada",F127)))</formula>
    </cfRule>
    <cfRule type="containsText" dxfId="729" priority="35" operator="containsText" text="Fallada">
      <formula>NOT(ISERROR(SEARCH("Fallada",F127)))</formula>
    </cfRule>
  </conditionalFormatting>
  <conditionalFormatting sqref="F130:F1048576">
    <cfRule type="containsText" dxfId="728" priority="63" operator="containsText" text="Ganada">
      <formula>NOT(ISERROR(SEARCH("Ganada",F130)))</formula>
    </cfRule>
    <cfRule type="containsText" dxfId="727" priority="61" operator="containsText" text="Acertada">
      <formula>NOT(ISERROR(SEARCH("Acertada",F130)))</formula>
    </cfRule>
    <cfRule type="containsText" dxfId="726" priority="62" operator="containsText" text="Fallada">
      <formula>NOT(ISERROR(SEARCH("Fallada",F130)))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9B05-A82E-4F6B-BF23-7B6D159558E1}">
  <dimension ref="A1:AD160"/>
  <sheetViews>
    <sheetView topLeftCell="A45" zoomScale="85" zoomScaleNormal="85" workbookViewId="0">
      <selection activeCell="F53" sqref="F53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287" bestFit="1" customWidth="1"/>
    <col min="11" max="30" width="11.07421875" style="4"/>
  </cols>
  <sheetData>
    <row r="1" spans="1:30" s="103" customFormat="1" ht="9" customHeight="1" x14ac:dyDescent="0.5">
      <c r="B1" s="104"/>
      <c r="C1" s="104"/>
      <c r="D1" s="104"/>
      <c r="E1" s="104"/>
      <c r="F1" s="104"/>
      <c r="G1" s="104"/>
      <c r="H1" s="104"/>
      <c r="I1" s="104"/>
      <c r="J1" s="282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  <c r="J2" s="283"/>
    </row>
    <row r="3" spans="1:30" s="102" customFormat="1" ht="37.299999999999997" customHeight="1" thickBot="1" x14ac:dyDescent="0.5">
      <c r="A3" s="100"/>
      <c r="B3" s="100"/>
      <c r="C3" s="106"/>
      <c r="D3" s="101"/>
      <c r="E3" s="101"/>
      <c r="F3" s="101"/>
      <c r="G3" s="101"/>
      <c r="H3" s="101"/>
      <c r="I3" s="101"/>
      <c r="J3" s="284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74</v>
      </c>
      <c r="C4" s="357"/>
      <c r="D4" s="357"/>
      <c r="E4" s="357"/>
      <c r="F4" s="357"/>
      <c r="G4" s="357"/>
      <c r="H4" s="357"/>
      <c r="I4" s="358"/>
      <c r="J4" s="285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 s="286"/>
      <c r="K5" s="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J6" s="28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657</v>
      </c>
      <c r="C7" s="324"/>
      <c r="D7" s="324"/>
      <c r="E7" s="324"/>
      <c r="F7" s="324"/>
      <c r="G7" s="324"/>
      <c r="H7" s="324"/>
      <c r="I7" s="325"/>
      <c r="J7" s="28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J8" s="28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64" t="s">
        <v>2</v>
      </c>
      <c r="C9" s="365"/>
      <c r="D9" s="366"/>
      <c r="E9" s="17" t="s">
        <v>1</v>
      </c>
      <c r="F9" s="17" t="s">
        <v>5</v>
      </c>
      <c r="G9" s="18" t="s">
        <v>0</v>
      </c>
      <c r="H9" s="17" t="s">
        <v>6</v>
      </c>
      <c r="I9" s="19" t="s">
        <v>7</v>
      </c>
      <c r="J9" s="28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110">
        <v>1</v>
      </c>
      <c r="C10" s="111"/>
      <c r="D10" s="112" t="s">
        <v>658</v>
      </c>
      <c r="E10" s="113" t="s">
        <v>659</v>
      </c>
      <c r="F10" s="114" t="s">
        <v>88</v>
      </c>
      <c r="G10" s="115">
        <v>2.75</v>
      </c>
      <c r="H10" s="116">
        <v>0.5</v>
      </c>
      <c r="I10" s="117">
        <f t="shared" ref="I10:I20" si="0">(G10*H10)-H10</f>
        <v>0.875</v>
      </c>
      <c r="J10" s="28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118">
        <v>2</v>
      </c>
      <c r="C11" s="119"/>
      <c r="D11" s="120" t="s">
        <v>10</v>
      </c>
      <c r="E11" s="129" t="s">
        <v>433</v>
      </c>
      <c r="F11" s="122" t="s">
        <v>88</v>
      </c>
      <c r="G11" s="130">
        <v>1.66</v>
      </c>
      <c r="H11" s="124">
        <v>1</v>
      </c>
      <c r="I11" s="131">
        <f t="shared" si="0"/>
        <v>0.65999999999999992</v>
      </c>
      <c r="J11" s="28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3</v>
      </c>
      <c r="C12" s="119"/>
      <c r="D12" s="120" t="s">
        <v>10</v>
      </c>
      <c r="E12" s="129" t="s">
        <v>660</v>
      </c>
      <c r="F12" s="122" t="s">
        <v>88</v>
      </c>
      <c r="G12" s="130">
        <v>6</v>
      </c>
      <c r="H12" s="124">
        <v>0.25</v>
      </c>
      <c r="I12" s="131">
        <f t="shared" si="0"/>
        <v>1.25</v>
      </c>
      <c r="J12" s="28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118">
        <v>4</v>
      </c>
      <c r="C13" s="119"/>
      <c r="D13" s="120" t="s">
        <v>10</v>
      </c>
      <c r="E13" s="129" t="s">
        <v>661</v>
      </c>
      <c r="F13" s="122" t="s">
        <v>88</v>
      </c>
      <c r="G13" s="130">
        <v>2.37</v>
      </c>
      <c r="H13" s="124">
        <v>1.5</v>
      </c>
      <c r="I13" s="131">
        <f t="shared" si="0"/>
        <v>2.0550000000000002</v>
      </c>
      <c r="J13" s="28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28">
        <v>5</v>
      </c>
      <c r="C14" s="24"/>
      <c r="D14" s="13" t="s">
        <v>10</v>
      </c>
      <c r="E14" s="34" t="s">
        <v>326</v>
      </c>
      <c r="F14" s="1" t="s">
        <v>89</v>
      </c>
      <c r="G14" s="30">
        <v>4</v>
      </c>
      <c r="H14" s="25">
        <v>0.5</v>
      </c>
      <c r="I14" s="43">
        <v>-0.5</v>
      </c>
      <c r="J14" s="28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118">
        <v>6</v>
      </c>
      <c r="C15" s="119"/>
      <c r="D15" s="120" t="s">
        <v>10</v>
      </c>
      <c r="E15" s="129" t="s">
        <v>662</v>
      </c>
      <c r="F15" s="122" t="s">
        <v>88</v>
      </c>
      <c r="G15" s="130">
        <v>1.61</v>
      </c>
      <c r="H15" s="124">
        <v>1.5</v>
      </c>
      <c r="I15" s="131">
        <f t="shared" si="0"/>
        <v>0.91500000000000004</v>
      </c>
      <c r="J15" s="28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28">
        <v>7</v>
      </c>
      <c r="C16" s="24"/>
      <c r="D16" s="13" t="s">
        <v>9</v>
      </c>
      <c r="E16" s="34" t="s">
        <v>667</v>
      </c>
      <c r="F16" s="1" t="s">
        <v>89</v>
      </c>
      <c r="G16" s="30">
        <v>7.5</v>
      </c>
      <c r="H16" s="25">
        <v>0.25</v>
      </c>
      <c r="I16" s="43">
        <v>-0.25</v>
      </c>
      <c r="J16" s="28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118">
        <v>8</v>
      </c>
      <c r="C17" s="119"/>
      <c r="D17" s="120" t="s">
        <v>9</v>
      </c>
      <c r="E17" s="129" t="s">
        <v>668</v>
      </c>
      <c r="F17" s="122" t="s">
        <v>88</v>
      </c>
      <c r="G17" s="130">
        <v>2.62</v>
      </c>
      <c r="H17" s="124">
        <v>0.5</v>
      </c>
      <c r="I17" s="131">
        <f t="shared" si="0"/>
        <v>0.81</v>
      </c>
      <c r="J17" s="28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118">
        <v>9</v>
      </c>
      <c r="C18" s="119"/>
      <c r="D18" s="120" t="s">
        <v>9</v>
      </c>
      <c r="E18" s="166" t="s">
        <v>671</v>
      </c>
      <c r="F18" s="122" t="s">
        <v>88</v>
      </c>
      <c r="G18" s="130">
        <v>1.92</v>
      </c>
      <c r="H18" s="124">
        <v>1</v>
      </c>
      <c r="I18" s="131">
        <f t="shared" si="0"/>
        <v>0.91999999999999993</v>
      </c>
      <c r="J18" s="28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118">
        <v>10</v>
      </c>
      <c r="C19" s="119"/>
      <c r="D19" s="120" t="s">
        <v>9</v>
      </c>
      <c r="E19" s="166" t="s">
        <v>674</v>
      </c>
      <c r="F19" s="122" t="s">
        <v>88</v>
      </c>
      <c r="G19" s="130">
        <v>2.25</v>
      </c>
      <c r="H19" s="124">
        <v>1</v>
      </c>
      <c r="I19" s="131">
        <f t="shared" si="0"/>
        <v>1.25</v>
      </c>
      <c r="J19" s="28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thickBot="1" x14ac:dyDescent="0.45">
      <c r="A20" s="6"/>
      <c r="B20" s="132">
        <v>11</v>
      </c>
      <c r="C20" s="133"/>
      <c r="D20" s="134" t="s">
        <v>9</v>
      </c>
      <c r="E20" s="223" t="s">
        <v>673</v>
      </c>
      <c r="F20" s="136" t="s">
        <v>88</v>
      </c>
      <c r="G20" s="137">
        <v>2.6</v>
      </c>
      <c r="H20" s="138">
        <v>1</v>
      </c>
      <c r="I20" s="139">
        <f t="shared" si="0"/>
        <v>1.6</v>
      </c>
      <c r="J20" s="28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37" customFormat="1" ht="25" customHeight="1" x14ac:dyDescent="0.3">
      <c r="A21" s="36"/>
      <c r="B21" s="42"/>
      <c r="C21" s="42"/>
      <c r="D21" s="42"/>
      <c r="E21" s="291"/>
      <c r="F21" s="68">
        <f>SUM(H10:H20)</f>
        <v>9</v>
      </c>
      <c r="G21" s="345" t="s">
        <v>111</v>
      </c>
      <c r="H21" s="346"/>
      <c r="I21" s="126">
        <f>SUM(I10:I20)</f>
        <v>9.5849999999999991</v>
      </c>
      <c r="J21" s="289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s="40" customFormat="1" ht="25" customHeight="1" thickBot="1" x14ac:dyDescent="0.45">
      <c r="A22" s="38"/>
      <c r="B22" s="39"/>
      <c r="C22" s="39"/>
      <c r="D22" s="12"/>
      <c r="E22" s="5"/>
      <c r="F22" s="107"/>
      <c r="G22" s="347" t="s">
        <v>3</v>
      </c>
      <c r="H22" s="348"/>
      <c r="I22" s="127">
        <f>SUM(I10:I20)/SUM(H10:H20)</f>
        <v>1.0649999999999999</v>
      </c>
      <c r="J22" s="289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s="5" customFormat="1" ht="20.8" customHeight="1" thickBot="1" x14ac:dyDescent="0.45">
      <c r="A23" s="6"/>
      <c r="B23" s="20"/>
      <c r="C23" s="20"/>
      <c r="D23" s="20"/>
      <c r="E23" s="20"/>
      <c r="F23" s="20"/>
      <c r="G23" s="20"/>
      <c r="H23" s="20"/>
      <c r="I23" s="20"/>
      <c r="J23" s="28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5" customFormat="1" ht="41.6" customHeight="1" thickBot="1" x14ac:dyDescent="0.45">
      <c r="A24" s="6"/>
      <c r="B24" s="323" t="s">
        <v>656</v>
      </c>
      <c r="C24" s="324"/>
      <c r="D24" s="324"/>
      <c r="E24" s="324"/>
      <c r="F24" s="324"/>
      <c r="G24" s="324"/>
      <c r="H24" s="324"/>
      <c r="I24" s="325"/>
      <c r="J24" s="287"/>
      <c r="K2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ht="20.8" customHeight="1" thickBot="1" x14ac:dyDescent="0.45">
      <c r="A25" s="6"/>
      <c r="B25" s="20"/>
      <c r="C25" s="20"/>
      <c r="D25" s="20"/>
      <c r="E25" s="20"/>
      <c r="F25" s="20"/>
      <c r="G25" s="20"/>
      <c r="H25" s="20"/>
      <c r="I25" s="20"/>
      <c r="J25" s="28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23" customFormat="1" ht="23.05" customHeight="1" thickBot="1" x14ac:dyDescent="0.55000000000000004">
      <c r="A26" s="7"/>
      <c r="B26" s="342" t="s">
        <v>2</v>
      </c>
      <c r="C26" s="343"/>
      <c r="D26" s="344"/>
      <c r="E26" s="69" t="s">
        <v>1</v>
      </c>
      <c r="F26" s="69" t="s">
        <v>5</v>
      </c>
      <c r="G26" s="70" t="s">
        <v>0</v>
      </c>
      <c r="H26" s="69" t="s">
        <v>6</v>
      </c>
      <c r="I26" s="71" t="s">
        <v>7</v>
      </c>
      <c r="J26" s="288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s="5" customFormat="1" ht="30" customHeight="1" x14ac:dyDescent="0.4">
      <c r="A27" s="6"/>
      <c r="B27" s="72">
        <v>1</v>
      </c>
      <c r="C27" s="73"/>
      <c r="D27" s="76" t="s">
        <v>9</v>
      </c>
      <c r="E27" s="77" t="s">
        <v>669</v>
      </c>
      <c r="F27" s="78" t="s">
        <v>89</v>
      </c>
      <c r="G27" s="79">
        <v>1.95</v>
      </c>
      <c r="H27" s="80">
        <v>1</v>
      </c>
      <c r="I27" s="81">
        <v>-1</v>
      </c>
      <c r="J27" s="28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ht="30" customHeight="1" x14ac:dyDescent="0.4">
      <c r="A28" s="6"/>
      <c r="B28" s="28">
        <v>2</v>
      </c>
      <c r="C28" s="24"/>
      <c r="D28" s="13" t="s">
        <v>9</v>
      </c>
      <c r="E28" s="34" t="s">
        <v>670</v>
      </c>
      <c r="F28" s="1" t="s">
        <v>89</v>
      </c>
      <c r="G28" s="30">
        <v>2.62</v>
      </c>
      <c r="H28" s="25">
        <v>0.5</v>
      </c>
      <c r="I28" s="43">
        <v>-0.5</v>
      </c>
      <c r="J28" s="28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5" customFormat="1" ht="30" customHeight="1" thickBot="1" x14ac:dyDescent="0.45">
      <c r="A29" s="6"/>
      <c r="B29" s="29">
        <v>3</v>
      </c>
      <c r="C29" s="26"/>
      <c r="D29" s="16" t="s">
        <v>9</v>
      </c>
      <c r="E29" s="35" t="s">
        <v>672</v>
      </c>
      <c r="F29" s="15" t="s">
        <v>89</v>
      </c>
      <c r="G29" s="32">
        <v>10</v>
      </c>
      <c r="H29" s="27">
        <v>0.1</v>
      </c>
      <c r="I29" s="45">
        <v>-0.1</v>
      </c>
      <c r="J29" s="28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37" customFormat="1" ht="25" customHeight="1" x14ac:dyDescent="0.3">
      <c r="A30" s="36"/>
      <c r="B30" s="42"/>
      <c r="C30" s="42"/>
      <c r="D30" s="42"/>
      <c r="E30" s="42"/>
      <c r="F30" s="68">
        <f>SUM(H27:H29)</f>
        <v>1.6</v>
      </c>
      <c r="G30" s="351" t="s">
        <v>111</v>
      </c>
      <c r="H30" s="352"/>
      <c r="I30" s="108">
        <f>SUM(I27:I29)</f>
        <v>-1.6</v>
      </c>
      <c r="J30" s="289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s="40" customFormat="1" ht="25" customHeight="1" thickBot="1" x14ac:dyDescent="0.45">
      <c r="A31" s="38"/>
      <c r="B31" s="39"/>
      <c r="C31" s="39"/>
      <c r="D31" s="12"/>
      <c r="E31" s="5"/>
      <c r="F31" s="107"/>
      <c r="G31" s="349" t="s">
        <v>3</v>
      </c>
      <c r="H31" s="350"/>
      <c r="I31" s="109">
        <f>SUM(I27:I29)/SUM(H27:H29)</f>
        <v>-1</v>
      </c>
      <c r="J31" s="289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s="5" customFormat="1" ht="20.8" customHeight="1" thickBot="1" x14ac:dyDescent="0.45">
      <c r="A32" s="6"/>
      <c r="B32" s="20"/>
      <c r="C32" s="20"/>
      <c r="D32" s="20"/>
      <c r="E32" s="20"/>
      <c r="F32" s="20"/>
      <c r="G32" s="20"/>
      <c r="H32" s="20"/>
      <c r="I32" s="20"/>
      <c r="J32" s="28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41.6" customHeight="1" thickBot="1" x14ac:dyDescent="0.45">
      <c r="A33" s="6"/>
      <c r="B33" s="323" t="s">
        <v>663</v>
      </c>
      <c r="C33" s="324"/>
      <c r="D33" s="324"/>
      <c r="E33" s="324"/>
      <c r="F33" s="324"/>
      <c r="G33" s="324"/>
      <c r="H33" s="324"/>
      <c r="I33" s="325"/>
      <c r="J33" s="287"/>
      <c r="K3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5" customFormat="1" ht="20.8" customHeight="1" thickBot="1" x14ac:dyDescent="0.45">
      <c r="A34" s="6"/>
      <c r="B34" s="20"/>
      <c r="C34" s="20"/>
      <c r="D34" s="20"/>
      <c r="E34" s="20"/>
      <c r="F34" s="20"/>
      <c r="G34" s="20"/>
      <c r="H34" s="20"/>
      <c r="I34" s="20"/>
      <c r="J34" s="28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23" customFormat="1" ht="23.05" customHeight="1" thickBot="1" x14ac:dyDescent="0.55000000000000004">
      <c r="A35" s="7"/>
      <c r="B35" s="342" t="s">
        <v>2</v>
      </c>
      <c r="C35" s="343"/>
      <c r="D35" s="344"/>
      <c r="E35" s="69" t="s">
        <v>1</v>
      </c>
      <c r="F35" s="69" t="s">
        <v>5</v>
      </c>
      <c r="G35" s="70" t="s">
        <v>0</v>
      </c>
      <c r="H35" s="69" t="s">
        <v>6</v>
      </c>
      <c r="I35" s="71" t="s">
        <v>7</v>
      </c>
      <c r="J35" s="288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s="5" customFormat="1" ht="30" customHeight="1" x14ac:dyDescent="0.4">
      <c r="A36" s="6"/>
      <c r="B36" s="72">
        <v>1</v>
      </c>
      <c r="C36" s="73"/>
      <c r="D36" s="76" t="s">
        <v>10</v>
      </c>
      <c r="E36" s="77" t="s">
        <v>117</v>
      </c>
      <c r="F36" s="78" t="s">
        <v>89</v>
      </c>
      <c r="G36" s="79">
        <v>2.02</v>
      </c>
      <c r="H36" s="80">
        <v>1</v>
      </c>
      <c r="I36" s="81">
        <v>-1</v>
      </c>
      <c r="J36" s="28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5" customFormat="1" ht="30" customHeight="1" x14ac:dyDescent="0.4">
      <c r="A37" s="6"/>
      <c r="B37" s="118">
        <v>2</v>
      </c>
      <c r="C37" s="119"/>
      <c r="D37" s="120" t="s">
        <v>10</v>
      </c>
      <c r="E37" s="129" t="s">
        <v>665</v>
      </c>
      <c r="F37" s="122" t="s">
        <v>88</v>
      </c>
      <c r="G37" s="130">
        <v>2.14</v>
      </c>
      <c r="H37" s="124">
        <v>1</v>
      </c>
      <c r="I37" s="131">
        <f t="shared" ref="I37" si="1">(G37*H37)-H37</f>
        <v>1.1400000000000001</v>
      </c>
      <c r="J37" s="28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30" customHeight="1" thickBot="1" x14ac:dyDescent="0.45">
      <c r="A38" s="6"/>
      <c r="B38" s="29">
        <v>3</v>
      </c>
      <c r="C38" s="26"/>
      <c r="D38" s="16" t="s">
        <v>9</v>
      </c>
      <c r="E38" s="35" t="s">
        <v>186</v>
      </c>
      <c r="F38" s="15" t="s">
        <v>89</v>
      </c>
      <c r="G38" s="32">
        <v>2.25</v>
      </c>
      <c r="H38" s="27">
        <v>1</v>
      </c>
      <c r="I38" s="45">
        <v>-1</v>
      </c>
      <c r="J38" s="28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37" customFormat="1" ht="24.55" customHeight="1" x14ac:dyDescent="0.3">
      <c r="A39" s="36"/>
      <c r="B39" s="42"/>
      <c r="C39" s="42"/>
      <c r="D39" s="42"/>
      <c r="E39" s="42"/>
      <c r="F39" s="68">
        <f>SUM(H36:H38)</f>
        <v>3</v>
      </c>
      <c r="G39" s="351" t="s">
        <v>111</v>
      </c>
      <c r="H39" s="352"/>
      <c r="I39" s="108">
        <f>SUM(I36:I38)</f>
        <v>-0.85999999999999988</v>
      </c>
      <c r="J39" s="289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s="5" customFormat="1" ht="24.55" customHeight="1" thickBot="1" x14ac:dyDescent="0.45">
      <c r="A40" s="6"/>
      <c r="B40" s="8"/>
      <c r="C40" s="8"/>
      <c r="D40" s="12"/>
      <c r="E40" s="8"/>
      <c r="F40" s="8"/>
      <c r="G40" s="349" t="s">
        <v>3</v>
      </c>
      <c r="H40" s="350"/>
      <c r="I40" s="109">
        <f>SUM(I36:I38)/SUM(H36:H38)</f>
        <v>-0.28666666666666663</v>
      </c>
      <c r="J40" s="28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5" customFormat="1" ht="20.8" customHeight="1" thickBot="1" x14ac:dyDescent="0.45">
      <c r="A41" s="6"/>
      <c r="B41" s="20"/>
      <c r="C41" s="20"/>
      <c r="D41" s="20"/>
      <c r="E41" s="20"/>
      <c r="F41" s="20"/>
      <c r="G41" s="20"/>
      <c r="H41" s="20"/>
      <c r="I41" s="20"/>
      <c r="J41" s="28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ht="41.6" customHeight="1" thickBot="1" x14ac:dyDescent="0.45">
      <c r="A42" s="6"/>
      <c r="B42" s="323" t="s">
        <v>664</v>
      </c>
      <c r="C42" s="324"/>
      <c r="D42" s="324"/>
      <c r="E42" s="324"/>
      <c r="F42" s="324"/>
      <c r="G42" s="324"/>
      <c r="H42" s="324"/>
      <c r="I42" s="325"/>
      <c r="J42" s="287"/>
      <c r="K4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ht="20.8" customHeight="1" thickBot="1" x14ac:dyDescent="0.45">
      <c r="A43" s="6"/>
      <c r="B43" s="20"/>
      <c r="C43" s="20"/>
      <c r="D43" s="20"/>
      <c r="E43" s="20"/>
      <c r="F43" s="20"/>
      <c r="G43" s="20"/>
      <c r="H43" s="20"/>
      <c r="I43" s="20"/>
      <c r="J43" s="28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23" customFormat="1" ht="23.05" customHeight="1" thickBot="1" x14ac:dyDescent="0.55000000000000004">
      <c r="A44" s="7"/>
      <c r="B44" s="342" t="s">
        <v>2</v>
      </c>
      <c r="C44" s="343"/>
      <c r="D44" s="344"/>
      <c r="E44" s="69" t="s">
        <v>1</v>
      </c>
      <c r="F44" s="69" t="s">
        <v>5</v>
      </c>
      <c r="G44" s="70" t="s">
        <v>0</v>
      </c>
      <c r="H44" s="69" t="s">
        <v>6</v>
      </c>
      <c r="I44" s="71" t="s">
        <v>7</v>
      </c>
      <c r="J44" s="288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s="5" customFormat="1" ht="30" customHeight="1" thickBot="1" x14ac:dyDescent="0.45">
      <c r="A45" s="6"/>
      <c r="B45" s="192">
        <v>1</v>
      </c>
      <c r="C45" s="193"/>
      <c r="D45" s="194" t="s">
        <v>10</v>
      </c>
      <c r="E45" s="195" t="s">
        <v>666</v>
      </c>
      <c r="F45" s="196" t="s">
        <v>88</v>
      </c>
      <c r="G45" s="197">
        <v>2.17</v>
      </c>
      <c r="H45" s="198">
        <v>1</v>
      </c>
      <c r="I45" s="199">
        <f>(G45*H45)-H45</f>
        <v>1.17</v>
      </c>
      <c r="J45" s="28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37" customFormat="1" ht="24.55" customHeight="1" x14ac:dyDescent="0.4">
      <c r="A46" s="36"/>
      <c r="B46" s="42"/>
      <c r="C46" s="42"/>
      <c r="D46" s="42"/>
      <c r="E46" s="42"/>
      <c r="F46" s="68">
        <f>SUM(H45:H45)</f>
        <v>1</v>
      </c>
      <c r="G46" s="345" t="s">
        <v>111</v>
      </c>
      <c r="H46" s="346"/>
      <c r="I46" s="126">
        <f>SUM(I45:I45)</f>
        <v>1.17</v>
      </c>
      <c r="J46" s="289"/>
      <c r="K4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</row>
    <row r="47" spans="1:30" s="5" customFormat="1" ht="24.45" customHeight="1" thickBot="1" x14ac:dyDescent="0.45">
      <c r="A47" s="6"/>
      <c r="B47" s="8"/>
      <c r="C47" s="8"/>
      <c r="D47" s="12"/>
      <c r="E47" s="8"/>
      <c r="F47" s="8"/>
      <c r="G47" s="347" t="s">
        <v>3</v>
      </c>
      <c r="H47" s="348"/>
      <c r="I47" s="127">
        <f>SUM(I45:I45)/SUM(H45:H45)</f>
        <v>1.17</v>
      </c>
      <c r="J47" s="28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20.8" customHeight="1" thickBot="1" x14ac:dyDescent="0.45">
      <c r="A48" s="6"/>
      <c r="B48" s="20"/>
      <c r="C48" s="20"/>
      <c r="D48" s="20"/>
      <c r="E48" s="20"/>
      <c r="F48" s="20"/>
      <c r="G48" s="20"/>
      <c r="H48" s="20"/>
      <c r="I48" s="20"/>
      <c r="J48" s="28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ht="41.6" customHeight="1" thickBot="1" x14ac:dyDescent="0.45">
      <c r="A49" s="6"/>
      <c r="B49" s="323" t="s">
        <v>675</v>
      </c>
      <c r="C49" s="324"/>
      <c r="D49" s="324"/>
      <c r="E49" s="324"/>
      <c r="F49" s="324"/>
      <c r="G49" s="324"/>
      <c r="H49" s="324"/>
      <c r="I49" s="325"/>
      <c r="K4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5" customFormat="1" ht="20.8" customHeight="1" thickBot="1" x14ac:dyDescent="0.45">
      <c r="A50" s="6"/>
      <c r="B50" s="20"/>
      <c r="C50" s="20"/>
      <c r="D50" s="20"/>
      <c r="E50" s="20"/>
      <c r="F50" s="20"/>
      <c r="G50" s="20"/>
      <c r="H50" s="20"/>
      <c r="I50" s="20"/>
      <c r="J50" s="28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23" customFormat="1" ht="23.05" customHeight="1" thickBot="1" x14ac:dyDescent="0.55000000000000004">
      <c r="A51" s="7"/>
      <c r="B51" s="364" t="s">
        <v>2</v>
      </c>
      <c r="C51" s="365"/>
      <c r="D51" s="366"/>
      <c r="E51" s="17" t="s">
        <v>1</v>
      </c>
      <c r="F51" s="17" t="s">
        <v>5</v>
      </c>
      <c r="G51" s="18" t="s">
        <v>0</v>
      </c>
      <c r="H51" s="17" t="s">
        <v>6</v>
      </c>
      <c r="I51" s="19" t="s">
        <v>7</v>
      </c>
      <c r="J51" s="288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s="5" customFormat="1" ht="30" customHeight="1" x14ac:dyDescent="0.4">
      <c r="A52" s="6"/>
      <c r="B52" s="110">
        <v>1</v>
      </c>
      <c r="C52" s="111"/>
      <c r="D52" s="112" t="s">
        <v>690</v>
      </c>
      <c r="E52" s="113" t="s">
        <v>691</v>
      </c>
      <c r="F52" s="114" t="s">
        <v>88</v>
      </c>
      <c r="G52" s="115">
        <v>12</v>
      </c>
      <c r="H52" s="116">
        <v>0.1</v>
      </c>
      <c r="I52" s="117">
        <f t="shared" ref="I52:I66" si="2">(G52*H52)-H52</f>
        <v>1.1000000000000001</v>
      </c>
      <c r="J52" s="28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5" customFormat="1" ht="30" customHeight="1" x14ac:dyDescent="0.4">
      <c r="A53" s="6"/>
      <c r="B53" s="28">
        <v>2</v>
      </c>
      <c r="C53" s="24"/>
      <c r="D53" s="13" t="s">
        <v>690</v>
      </c>
      <c r="E53" s="34" t="s">
        <v>693</v>
      </c>
      <c r="F53" s="1" t="s">
        <v>89</v>
      </c>
      <c r="G53" s="30">
        <v>4.75</v>
      </c>
      <c r="H53" s="25">
        <v>0.25</v>
      </c>
      <c r="I53" s="43">
        <v>-0.25</v>
      </c>
      <c r="J53" s="28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5" customFormat="1" ht="30" customHeight="1" x14ac:dyDescent="0.4">
      <c r="A54" s="6"/>
      <c r="B54" s="28">
        <v>3</v>
      </c>
      <c r="C54" s="24"/>
      <c r="D54" s="13" t="s">
        <v>8</v>
      </c>
      <c r="E54" s="172" t="s">
        <v>692</v>
      </c>
      <c r="F54" s="1" t="s">
        <v>89</v>
      </c>
      <c r="G54" s="30">
        <v>1.95</v>
      </c>
      <c r="H54" s="25">
        <v>1</v>
      </c>
      <c r="I54" s="43">
        <v>-1</v>
      </c>
      <c r="J54" s="28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5" customFormat="1" ht="30" customHeight="1" x14ac:dyDescent="0.4">
      <c r="A55" s="6"/>
      <c r="B55" s="28">
        <v>4</v>
      </c>
      <c r="C55" s="24"/>
      <c r="D55" s="13" t="s">
        <v>8</v>
      </c>
      <c r="E55" s="34" t="s">
        <v>694</v>
      </c>
      <c r="F55" s="1" t="s">
        <v>89</v>
      </c>
      <c r="G55" s="30">
        <v>5</v>
      </c>
      <c r="H55" s="25">
        <v>0.75</v>
      </c>
      <c r="I55" s="43">
        <v>-0.75</v>
      </c>
      <c r="J55" s="28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ht="30" customHeight="1" x14ac:dyDescent="0.4">
      <c r="A56" s="6"/>
      <c r="B56" s="28">
        <v>5</v>
      </c>
      <c r="C56" s="24"/>
      <c r="D56" s="13" t="s">
        <v>8</v>
      </c>
      <c r="E56" s="34" t="s">
        <v>695</v>
      </c>
      <c r="F56" s="1" t="s">
        <v>89</v>
      </c>
      <c r="G56" s="30">
        <v>3</v>
      </c>
      <c r="H56" s="25">
        <v>0.75</v>
      </c>
      <c r="I56" s="43">
        <v>-0.75</v>
      </c>
      <c r="J56" s="28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30" customHeight="1" x14ac:dyDescent="0.4">
      <c r="A57" s="6"/>
      <c r="B57" s="82">
        <v>6</v>
      </c>
      <c r="C57" s="83"/>
      <c r="D57" s="91" t="s">
        <v>8</v>
      </c>
      <c r="E57" s="92" t="s">
        <v>4</v>
      </c>
      <c r="F57" s="93" t="s">
        <v>91</v>
      </c>
      <c r="G57" s="94">
        <v>19</v>
      </c>
      <c r="H57" s="95">
        <v>0.1</v>
      </c>
      <c r="I57" s="96">
        <v>0</v>
      </c>
      <c r="J57" s="28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5" customFormat="1" ht="30" customHeight="1" x14ac:dyDescent="0.4">
      <c r="A58" s="6"/>
      <c r="B58" s="118">
        <v>7</v>
      </c>
      <c r="C58" s="119"/>
      <c r="D58" s="120" t="s">
        <v>8</v>
      </c>
      <c r="E58" s="129" t="s">
        <v>696</v>
      </c>
      <c r="F58" s="122" t="s">
        <v>88</v>
      </c>
      <c r="G58" s="130">
        <v>2.6</v>
      </c>
      <c r="H58" s="124">
        <v>0.5</v>
      </c>
      <c r="I58" s="131">
        <f t="shared" si="2"/>
        <v>0.8</v>
      </c>
      <c r="J58" s="28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5" customFormat="1" ht="30" customHeight="1" x14ac:dyDescent="0.4">
      <c r="A59" s="6"/>
      <c r="B59" s="28">
        <v>8</v>
      </c>
      <c r="C59" s="24"/>
      <c r="D59" s="13" t="s">
        <v>10</v>
      </c>
      <c r="E59" s="34" t="s">
        <v>697</v>
      </c>
      <c r="F59" s="1" t="s">
        <v>89</v>
      </c>
      <c r="G59" s="30">
        <v>2.62</v>
      </c>
      <c r="H59" s="25">
        <v>0.75</v>
      </c>
      <c r="I59" s="43">
        <v>-0.75</v>
      </c>
      <c r="J59" s="28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ht="30" customHeight="1" x14ac:dyDescent="0.4">
      <c r="A60" s="6"/>
      <c r="B60" s="28">
        <v>9</v>
      </c>
      <c r="C60" s="24"/>
      <c r="D60" s="13" t="s">
        <v>10</v>
      </c>
      <c r="E60" s="34" t="s">
        <v>698</v>
      </c>
      <c r="F60" s="1" t="s">
        <v>89</v>
      </c>
      <c r="G60" s="30">
        <v>7.5</v>
      </c>
      <c r="H60" s="25">
        <v>0.25</v>
      </c>
      <c r="I60" s="43">
        <v>-0.25</v>
      </c>
      <c r="J60" s="28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5" customFormat="1" ht="30" customHeight="1" x14ac:dyDescent="0.4">
      <c r="A61" s="6"/>
      <c r="B61" s="118">
        <v>10</v>
      </c>
      <c r="C61" s="119"/>
      <c r="D61" s="120" t="s">
        <v>9</v>
      </c>
      <c r="E61" s="129" t="s">
        <v>699</v>
      </c>
      <c r="F61" s="122" t="s">
        <v>88</v>
      </c>
      <c r="G61" s="130">
        <v>2.6</v>
      </c>
      <c r="H61" s="124">
        <v>1</v>
      </c>
      <c r="I61" s="131">
        <f t="shared" si="2"/>
        <v>1.6</v>
      </c>
      <c r="J61" s="28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5" customFormat="1" ht="30" customHeight="1" x14ac:dyDescent="0.4">
      <c r="A62" s="6"/>
      <c r="B62" s="28">
        <v>11</v>
      </c>
      <c r="C62" s="24"/>
      <c r="D62" s="13" t="s">
        <v>9</v>
      </c>
      <c r="E62" s="185" t="s">
        <v>700</v>
      </c>
      <c r="F62" s="1" t="s">
        <v>89</v>
      </c>
      <c r="G62" s="30">
        <v>3.2</v>
      </c>
      <c r="H62" s="25">
        <v>1</v>
      </c>
      <c r="I62" s="43">
        <v>-1</v>
      </c>
      <c r="J62" s="28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ht="30" customHeight="1" x14ac:dyDescent="0.4">
      <c r="A63" s="6"/>
      <c r="B63" s="28">
        <v>12</v>
      </c>
      <c r="C63" s="24"/>
      <c r="D63" s="13" t="s">
        <v>9</v>
      </c>
      <c r="E63" s="34" t="s">
        <v>256</v>
      </c>
      <c r="F63" s="1" t="s">
        <v>89</v>
      </c>
      <c r="G63" s="30">
        <v>2.25</v>
      </c>
      <c r="H63" s="25">
        <v>1</v>
      </c>
      <c r="I63" s="43">
        <v>-1</v>
      </c>
      <c r="J63" s="28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30" customHeight="1" x14ac:dyDescent="0.4">
      <c r="A64" s="6"/>
      <c r="B64" s="118">
        <v>13</v>
      </c>
      <c r="C64" s="119"/>
      <c r="D64" s="120" t="s">
        <v>9</v>
      </c>
      <c r="E64" s="129" t="s">
        <v>701</v>
      </c>
      <c r="F64" s="122" t="s">
        <v>88</v>
      </c>
      <c r="G64" s="130">
        <v>1.7</v>
      </c>
      <c r="H64" s="124">
        <v>1.5</v>
      </c>
      <c r="I64" s="131">
        <f t="shared" si="2"/>
        <v>1.0499999999999998</v>
      </c>
      <c r="J64" s="28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30" customHeight="1" x14ac:dyDescent="0.4">
      <c r="A65" s="6"/>
      <c r="B65" s="28">
        <v>14</v>
      </c>
      <c r="C65" s="24"/>
      <c r="D65" s="13" t="s">
        <v>9</v>
      </c>
      <c r="E65" s="34" t="s">
        <v>702</v>
      </c>
      <c r="F65" s="1" t="s">
        <v>89</v>
      </c>
      <c r="G65" s="30">
        <v>9</v>
      </c>
      <c r="H65" s="25">
        <v>0.1</v>
      </c>
      <c r="I65" s="43">
        <v>-0.1</v>
      </c>
      <c r="J65" s="28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5" customFormat="1" ht="30" customHeight="1" x14ac:dyDescent="0.4">
      <c r="A66" s="6"/>
      <c r="B66" s="118">
        <v>15</v>
      </c>
      <c r="C66" s="119"/>
      <c r="D66" s="120" t="s">
        <v>9</v>
      </c>
      <c r="E66" s="129" t="s">
        <v>703</v>
      </c>
      <c r="F66" s="122" t="s">
        <v>88</v>
      </c>
      <c r="G66" s="130">
        <v>2.2999999999999998</v>
      </c>
      <c r="H66" s="124">
        <v>1</v>
      </c>
      <c r="I66" s="131">
        <f t="shared" si="2"/>
        <v>1.2999999999999998</v>
      </c>
      <c r="J66" s="28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5" customFormat="1" ht="30" customHeight="1" x14ac:dyDescent="0.4">
      <c r="A67" s="6"/>
      <c r="B67" s="28">
        <v>16</v>
      </c>
      <c r="C67" s="24"/>
      <c r="D67" s="13" t="s">
        <v>9</v>
      </c>
      <c r="E67" s="44" t="s">
        <v>4</v>
      </c>
      <c r="F67" s="1" t="s">
        <v>89</v>
      </c>
      <c r="G67" s="30">
        <v>11</v>
      </c>
      <c r="H67" s="25">
        <v>0.25</v>
      </c>
      <c r="I67" s="43">
        <v>-0.25</v>
      </c>
      <c r="J67" s="28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ht="30" customHeight="1" x14ac:dyDescent="0.4">
      <c r="A68" s="6"/>
      <c r="B68" s="28">
        <v>17</v>
      </c>
      <c r="C68" s="24"/>
      <c r="D68" s="13" t="s">
        <v>9</v>
      </c>
      <c r="E68" s="44" t="s">
        <v>704</v>
      </c>
      <c r="F68" s="1" t="s">
        <v>89</v>
      </c>
      <c r="G68" s="30">
        <v>17</v>
      </c>
      <c r="H68" s="25">
        <v>0.25</v>
      </c>
      <c r="I68" s="43">
        <v>-0.25</v>
      </c>
      <c r="J68" s="28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30" customHeight="1" x14ac:dyDescent="0.4">
      <c r="A69" s="6"/>
      <c r="B69" s="274">
        <v>18</v>
      </c>
      <c r="C69" s="275"/>
      <c r="D69" s="276" t="s">
        <v>9</v>
      </c>
      <c r="E69" s="44" t="s">
        <v>705</v>
      </c>
      <c r="F69" s="1" t="s">
        <v>89</v>
      </c>
      <c r="G69" s="277">
        <v>15</v>
      </c>
      <c r="H69" s="278">
        <v>0.25</v>
      </c>
      <c r="I69" s="43">
        <v>-0.25</v>
      </c>
      <c r="J69" s="28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ht="30" customHeight="1" thickBot="1" x14ac:dyDescent="0.45">
      <c r="A70" s="6"/>
      <c r="B70" s="29">
        <v>19</v>
      </c>
      <c r="C70" s="26"/>
      <c r="D70" s="16" t="s">
        <v>9</v>
      </c>
      <c r="E70" s="250" t="s">
        <v>706</v>
      </c>
      <c r="F70" s="15" t="s">
        <v>89</v>
      </c>
      <c r="G70" s="32">
        <v>15</v>
      </c>
      <c r="H70" s="27">
        <v>0.25</v>
      </c>
      <c r="I70" s="45">
        <v>-0.25</v>
      </c>
      <c r="J70" s="28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37" customFormat="1" ht="25" customHeight="1" x14ac:dyDescent="0.3">
      <c r="A71" s="36"/>
      <c r="B71" s="42"/>
      <c r="C71" s="42"/>
      <c r="D71" s="42"/>
      <c r="E71" s="291"/>
      <c r="F71" s="68">
        <f>SUM(H52:H70)</f>
        <v>11.049999999999999</v>
      </c>
      <c r="G71" s="351" t="s">
        <v>111</v>
      </c>
      <c r="H71" s="352"/>
      <c r="I71" s="108">
        <f>SUM(I52:I70)</f>
        <v>-1.0000000000000004</v>
      </c>
      <c r="J71" s="289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</row>
    <row r="72" spans="1:30" s="40" customFormat="1" ht="25" customHeight="1" thickBot="1" x14ac:dyDescent="0.45">
      <c r="A72" s="38"/>
      <c r="B72" s="39"/>
      <c r="C72" s="39"/>
      <c r="D72" s="12"/>
      <c r="E72" s="5"/>
      <c r="F72" s="107"/>
      <c r="G72" s="349" t="s">
        <v>3</v>
      </c>
      <c r="H72" s="350"/>
      <c r="I72" s="109">
        <f>SUM(I52:I70)/SUM(H52:H70)</f>
        <v>-9.0497737556561139E-2</v>
      </c>
      <c r="J72" s="289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 spans="1:30" s="5" customFormat="1" ht="20.8" customHeight="1" thickBot="1" x14ac:dyDescent="0.45">
      <c r="A73" s="6"/>
      <c r="B73" s="20"/>
      <c r="C73" s="20"/>
      <c r="D73" s="20"/>
      <c r="E73" s="20"/>
      <c r="F73" s="20"/>
      <c r="G73" s="20"/>
      <c r="H73" s="20"/>
      <c r="I73" s="20"/>
      <c r="J73" s="28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41.7" customHeight="1" thickBot="1" x14ac:dyDescent="0.45">
      <c r="A74" s="6"/>
      <c r="B74" s="323" t="s">
        <v>676</v>
      </c>
      <c r="C74" s="324"/>
      <c r="D74" s="324"/>
      <c r="E74" s="324"/>
      <c r="F74" s="324"/>
      <c r="G74" s="324"/>
      <c r="H74" s="324"/>
      <c r="I74" s="325"/>
      <c r="K7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ht="20.8" customHeight="1" thickBot="1" x14ac:dyDescent="0.45">
      <c r="A75" s="6"/>
      <c r="B75" s="20"/>
      <c r="C75" s="20"/>
      <c r="D75" s="20"/>
      <c r="E75" s="20"/>
      <c r="F75" s="20"/>
      <c r="G75" s="20"/>
      <c r="H75" s="20"/>
      <c r="I75" s="20"/>
      <c r="J75" s="28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23" customFormat="1" ht="23.05" customHeight="1" thickBot="1" x14ac:dyDescent="0.55000000000000004">
      <c r="A76" s="7"/>
      <c r="B76" s="342" t="s">
        <v>2</v>
      </c>
      <c r="C76" s="343"/>
      <c r="D76" s="344"/>
      <c r="E76" s="69" t="s">
        <v>1</v>
      </c>
      <c r="F76" s="69" t="s">
        <v>5</v>
      </c>
      <c r="G76" s="70" t="s">
        <v>0</v>
      </c>
      <c r="H76" s="69" t="s">
        <v>6</v>
      </c>
      <c r="I76" s="71" t="s">
        <v>7</v>
      </c>
      <c r="J76" s="288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pans="1:30" s="5" customFormat="1" ht="30" customHeight="1" x14ac:dyDescent="0.4">
      <c r="A77" s="6"/>
      <c r="B77" s="72">
        <v>1</v>
      </c>
      <c r="C77" s="73"/>
      <c r="D77" s="76" t="s">
        <v>10</v>
      </c>
      <c r="E77" s="77" t="s">
        <v>679</v>
      </c>
      <c r="F77" s="78" t="s">
        <v>89</v>
      </c>
      <c r="G77" s="79">
        <v>1.86</v>
      </c>
      <c r="H77" s="80">
        <v>1</v>
      </c>
      <c r="I77" s="81">
        <v>-1</v>
      </c>
      <c r="J77" s="28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30" customHeight="1" x14ac:dyDescent="0.4">
      <c r="A78" s="6"/>
      <c r="B78" s="118">
        <v>2</v>
      </c>
      <c r="C78" s="119"/>
      <c r="D78" s="120" t="s">
        <v>8</v>
      </c>
      <c r="E78" s="129" t="s">
        <v>684</v>
      </c>
      <c r="F78" s="122" t="s">
        <v>88</v>
      </c>
      <c r="G78" s="130">
        <v>2.2599999999999998</v>
      </c>
      <c r="H78" s="124">
        <v>1</v>
      </c>
      <c r="I78" s="131">
        <f>(G78*H78)-H78</f>
        <v>1.2599999999999998</v>
      </c>
      <c r="J78" s="28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30" customHeight="1" x14ac:dyDescent="0.4">
      <c r="A79" s="6"/>
      <c r="B79" s="274">
        <v>3</v>
      </c>
      <c r="C79" s="275"/>
      <c r="D79" s="276" t="s">
        <v>8</v>
      </c>
      <c r="E79" s="280" t="s">
        <v>4</v>
      </c>
      <c r="F79" s="1" t="s">
        <v>89</v>
      </c>
      <c r="G79" s="277">
        <v>11.19</v>
      </c>
      <c r="H79" s="278">
        <v>0.1</v>
      </c>
      <c r="I79" s="293">
        <v>-0.1</v>
      </c>
      <c r="J79" s="28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ht="30" customHeight="1" thickBot="1" x14ac:dyDescent="0.45">
      <c r="A80" s="6"/>
      <c r="B80" s="29">
        <v>4</v>
      </c>
      <c r="C80" s="26"/>
      <c r="D80" s="16" t="s">
        <v>9</v>
      </c>
      <c r="E80" s="35" t="s">
        <v>689</v>
      </c>
      <c r="F80" s="15" t="s">
        <v>89</v>
      </c>
      <c r="G80" s="32">
        <v>2.56</v>
      </c>
      <c r="H80" s="27">
        <v>0.75</v>
      </c>
      <c r="I80" s="45">
        <v>-0.75</v>
      </c>
      <c r="J80" s="28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37" customFormat="1" ht="25" customHeight="1" x14ac:dyDescent="0.3">
      <c r="A81" s="36"/>
      <c r="B81" s="42"/>
      <c r="C81" s="42"/>
      <c r="D81" s="42"/>
      <c r="E81" s="42"/>
      <c r="F81" s="68">
        <f>SUM(H77:H80)</f>
        <v>2.85</v>
      </c>
      <c r="G81" s="351" t="s">
        <v>111</v>
      </c>
      <c r="H81" s="352"/>
      <c r="I81" s="108">
        <f>SUM(I77:I80)</f>
        <v>-0.59000000000000019</v>
      </c>
      <c r="J81" s="289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1:30" s="40" customFormat="1" ht="25" customHeight="1" thickBot="1" x14ac:dyDescent="0.45">
      <c r="A82" s="38"/>
      <c r="B82" s="39"/>
      <c r="C82" s="39"/>
      <c r="D82" s="12"/>
      <c r="E82" s="5"/>
      <c r="F82" s="107"/>
      <c r="G82" s="349" t="s">
        <v>3</v>
      </c>
      <c r="H82" s="350"/>
      <c r="I82" s="109">
        <f>SUM(I77:I80)/SUM(H77:H80)</f>
        <v>-0.20701754385964918</v>
      </c>
      <c r="J82" s="289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0" s="5" customFormat="1" ht="20.8" customHeight="1" thickBot="1" x14ac:dyDescent="0.45">
      <c r="A83" s="6"/>
      <c r="B83" s="20"/>
      <c r="C83" s="20"/>
      <c r="D83" s="20"/>
      <c r="E83" s="20"/>
      <c r="F83" s="20"/>
      <c r="G83" s="20"/>
      <c r="H83" s="20"/>
      <c r="I83" s="20"/>
      <c r="J83" s="28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ht="41.7" customHeight="1" thickBot="1" x14ac:dyDescent="0.45">
      <c r="A84" s="6"/>
      <c r="B84" s="323" t="s">
        <v>677</v>
      </c>
      <c r="C84" s="324"/>
      <c r="D84" s="324"/>
      <c r="E84" s="324"/>
      <c r="F84" s="324"/>
      <c r="G84" s="324"/>
      <c r="H84" s="324"/>
      <c r="I84" s="325"/>
      <c r="K8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ht="20.8" customHeight="1" thickBot="1" x14ac:dyDescent="0.45">
      <c r="A85" s="6"/>
      <c r="B85" s="20"/>
      <c r="C85" s="20"/>
      <c r="D85" s="20"/>
      <c r="E85" s="20"/>
      <c r="F85" s="20"/>
      <c r="G85" s="20"/>
      <c r="H85" s="20"/>
      <c r="I85" s="20"/>
      <c r="J85" s="28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23" customFormat="1" ht="23.05" customHeight="1" thickBot="1" x14ac:dyDescent="0.55000000000000004">
      <c r="A86" s="7"/>
      <c r="B86" s="342" t="s">
        <v>2</v>
      </c>
      <c r="C86" s="343"/>
      <c r="D86" s="344"/>
      <c r="E86" s="69" t="s">
        <v>1</v>
      </c>
      <c r="F86" s="69" t="s">
        <v>5</v>
      </c>
      <c r="G86" s="70" t="s">
        <v>0</v>
      </c>
      <c r="H86" s="69" t="s">
        <v>6</v>
      </c>
      <c r="I86" s="71" t="s">
        <v>7</v>
      </c>
      <c r="J86" s="288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pans="1:30" s="5" customFormat="1" ht="30" customHeight="1" x14ac:dyDescent="0.4">
      <c r="A87" s="6"/>
      <c r="B87" s="72">
        <v>1</v>
      </c>
      <c r="C87" s="73"/>
      <c r="D87" s="76" t="s">
        <v>10</v>
      </c>
      <c r="E87" s="77" t="s">
        <v>680</v>
      </c>
      <c r="F87" s="78" t="s">
        <v>89</v>
      </c>
      <c r="G87" s="79">
        <v>10</v>
      </c>
      <c r="H87" s="80">
        <v>0.1</v>
      </c>
      <c r="I87" s="81">
        <v>-0.1</v>
      </c>
      <c r="J87" s="28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ht="30" customHeight="1" thickBot="1" x14ac:dyDescent="0.45">
      <c r="A88" s="6"/>
      <c r="B88" s="29">
        <v>2</v>
      </c>
      <c r="C88" s="26"/>
      <c r="D88" s="16" t="s">
        <v>10</v>
      </c>
      <c r="E88" s="35" t="s">
        <v>683</v>
      </c>
      <c r="F88" s="15" t="s">
        <v>89</v>
      </c>
      <c r="G88" s="32">
        <v>3.75</v>
      </c>
      <c r="H88" s="27">
        <v>0.5</v>
      </c>
      <c r="I88" s="45">
        <v>-0.5</v>
      </c>
      <c r="J88" s="28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37" customFormat="1" ht="24.55" customHeight="1" x14ac:dyDescent="0.3">
      <c r="A89" s="36"/>
      <c r="B89" s="42"/>
      <c r="C89" s="42"/>
      <c r="D89" s="42"/>
      <c r="E89" s="42"/>
      <c r="F89" s="68">
        <f>SUM(H87:H88)</f>
        <v>0.6</v>
      </c>
      <c r="G89" s="351" t="s">
        <v>111</v>
      </c>
      <c r="H89" s="352"/>
      <c r="I89" s="108">
        <f>SUM(I87:I88)</f>
        <v>-0.6</v>
      </c>
      <c r="J89" s="289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</row>
    <row r="90" spans="1:30" s="5" customFormat="1" ht="24.55" customHeight="1" thickBot="1" x14ac:dyDescent="0.45">
      <c r="A90" s="6"/>
      <c r="B90" s="8"/>
      <c r="C90" s="8"/>
      <c r="D90" s="12"/>
      <c r="E90" s="8"/>
      <c r="F90" s="8"/>
      <c r="G90" s="349" t="s">
        <v>3</v>
      </c>
      <c r="H90" s="350"/>
      <c r="I90" s="109">
        <f>SUM(I87:I88)/SUM(H87:H88)</f>
        <v>-1</v>
      </c>
      <c r="J90" s="28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20.8" customHeight="1" thickBot="1" x14ac:dyDescent="0.45">
      <c r="A91" s="6"/>
      <c r="B91" s="20"/>
      <c r="C91" s="20"/>
      <c r="D91" s="20"/>
      <c r="E91" s="20"/>
      <c r="F91" s="20"/>
      <c r="G91" s="20"/>
      <c r="H91" s="20"/>
      <c r="I91" s="20"/>
      <c r="J91" s="28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41.7" customHeight="1" thickBot="1" x14ac:dyDescent="0.45">
      <c r="A92" s="6"/>
      <c r="B92" s="323" t="s">
        <v>678</v>
      </c>
      <c r="C92" s="324"/>
      <c r="D92" s="324"/>
      <c r="E92" s="324"/>
      <c r="F92" s="324"/>
      <c r="G92" s="324"/>
      <c r="H92" s="324"/>
      <c r="I92" s="325"/>
      <c r="K92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20.8" customHeight="1" thickBot="1" x14ac:dyDescent="0.45">
      <c r="A93" s="6"/>
      <c r="B93" s="20"/>
      <c r="C93" s="20"/>
      <c r="D93" s="20"/>
      <c r="E93" s="20"/>
      <c r="F93" s="20"/>
      <c r="G93" s="20"/>
      <c r="H93" s="20"/>
      <c r="I93" s="20"/>
      <c r="J93" s="28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23" customFormat="1" ht="23.05" customHeight="1" thickBot="1" x14ac:dyDescent="0.55000000000000004">
      <c r="A94" s="7"/>
      <c r="B94" s="342" t="s">
        <v>2</v>
      </c>
      <c r="C94" s="343"/>
      <c r="D94" s="344"/>
      <c r="E94" s="69" t="s">
        <v>1</v>
      </c>
      <c r="F94" s="69" t="s">
        <v>5</v>
      </c>
      <c r="G94" s="70" t="s">
        <v>0</v>
      </c>
      <c r="H94" s="69" t="s">
        <v>6</v>
      </c>
      <c r="I94" s="71" t="s">
        <v>7</v>
      </c>
      <c r="J94" s="288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1:30" s="5" customFormat="1" ht="30" customHeight="1" x14ac:dyDescent="0.4">
      <c r="A95" s="6"/>
      <c r="B95" s="110">
        <v>1</v>
      </c>
      <c r="C95" s="111"/>
      <c r="D95" s="112" t="s">
        <v>10</v>
      </c>
      <c r="E95" s="113" t="s">
        <v>681</v>
      </c>
      <c r="F95" s="114" t="s">
        <v>88</v>
      </c>
      <c r="G95" s="115">
        <v>3.6</v>
      </c>
      <c r="H95" s="116">
        <v>0.25</v>
      </c>
      <c r="I95" s="117">
        <f>(G95*H95)-H95</f>
        <v>0.65</v>
      </c>
      <c r="J95" s="28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ht="30" customHeight="1" x14ac:dyDescent="0.4">
      <c r="A96" s="6"/>
      <c r="B96" s="28">
        <v>2</v>
      </c>
      <c r="C96" s="24"/>
      <c r="D96" s="13" t="s">
        <v>10</v>
      </c>
      <c r="E96" s="34" t="s">
        <v>682</v>
      </c>
      <c r="F96" s="1" t="s">
        <v>89</v>
      </c>
      <c r="G96" s="30">
        <v>6.5</v>
      </c>
      <c r="H96" s="25">
        <v>0.25</v>
      </c>
      <c r="I96" s="43">
        <v>-0.25</v>
      </c>
      <c r="J96" s="287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ht="30" customHeight="1" x14ac:dyDescent="0.4">
      <c r="A97" s="6"/>
      <c r="B97" s="28">
        <v>3</v>
      </c>
      <c r="C97" s="24"/>
      <c r="D97" s="13" t="s">
        <v>9</v>
      </c>
      <c r="E97" s="34" t="s">
        <v>685</v>
      </c>
      <c r="F97" s="1" t="s">
        <v>89</v>
      </c>
      <c r="G97" s="30">
        <v>2</v>
      </c>
      <c r="H97" s="25">
        <v>1</v>
      </c>
      <c r="I97" s="43">
        <v>-1</v>
      </c>
      <c r="J97" s="287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ht="30" customHeight="1" x14ac:dyDescent="0.4">
      <c r="A98" s="6"/>
      <c r="B98" s="28">
        <v>4</v>
      </c>
      <c r="C98" s="24"/>
      <c r="D98" s="13" t="s">
        <v>9</v>
      </c>
      <c r="E98" s="34" t="s">
        <v>686</v>
      </c>
      <c r="F98" s="1" t="s">
        <v>89</v>
      </c>
      <c r="G98" s="30">
        <v>12</v>
      </c>
      <c r="H98" s="25">
        <v>0.1</v>
      </c>
      <c r="I98" s="43">
        <v>-0.1</v>
      </c>
      <c r="J98" s="28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ht="30" customHeight="1" x14ac:dyDescent="0.4">
      <c r="A99" s="6"/>
      <c r="B99" s="118">
        <v>5</v>
      </c>
      <c r="C99" s="119"/>
      <c r="D99" s="120" t="s">
        <v>9</v>
      </c>
      <c r="E99" s="129" t="s">
        <v>687</v>
      </c>
      <c r="F99" s="122" t="s">
        <v>88</v>
      </c>
      <c r="G99" s="130">
        <v>3.78</v>
      </c>
      <c r="H99" s="124">
        <v>0.5</v>
      </c>
      <c r="I99" s="131">
        <f t="shared" ref="I99" si="3">(G99*H99)-H99</f>
        <v>1.39</v>
      </c>
      <c r="J99" s="28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ht="30" customHeight="1" thickBot="1" x14ac:dyDescent="0.45">
      <c r="A100" s="6"/>
      <c r="B100" s="29">
        <v>6</v>
      </c>
      <c r="C100" s="26"/>
      <c r="D100" s="16" t="s">
        <v>9</v>
      </c>
      <c r="E100" s="35" t="s">
        <v>688</v>
      </c>
      <c r="F100" s="15" t="s">
        <v>89</v>
      </c>
      <c r="G100" s="32">
        <v>1.9</v>
      </c>
      <c r="H100" s="27">
        <v>1.5</v>
      </c>
      <c r="I100" s="45">
        <v>-1.5</v>
      </c>
      <c r="J100" s="287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37" customFormat="1" ht="24.55" customHeight="1" x14ac:dyDescent="0.4">
      <c r="A101" s="36"/>
      <c r="B101" s="42"/>
      <c r="C101" s="42"/>
      <c r="D101" s="42"/>
      <c r="E101" s="42"/>
      <c r="F101" s="68">
        <f>SUM(H95:H100)</f>
        <v>3.6</v>
      </c>
      <c r="G101" s="351" t="s">
        <v>111</v>
      </c>
      <c r="H101" s="352"/>
      <c r="I101" s="108">
        <f>SUM(I95:I100)</f>
        <v>-0.81</v>
      </c>
      <c r="J101" s="289"/>
      <c r="K101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</row>
    <row r="102" spans="1:30" s="5" customFormat="1" ht="24.45" customHeight="1" thickBot="1" x14ac:dyDescent="0.45">
      <c r="A102" s="6"/>
      <c r="B102" s="8"/>
      <c r="C102" s="8"/>
      <c r="D102" s="12"/>
      <c r="E102" s="8"/>
      <c r="F102" s="8"/>
      <c r="G102" s="349" t="s">
        <v>3</v>
      </c>
      <c r="H102" s="350"/>
      <c r="I102" s="109">
        <f>SUM(I95:I100)/SUM(H95:H100)</f>
        <v>-0.22500000000000001</v>
      </c>
      <c r="J102" s="28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ht="20.8" customHeight="1" thickBot="1" x14ac:dyDescent="0.45">
      <c r="A103" s="6"/>
      <c r="B103" s="20"/>
      <c r="C103" s="20"/>
      <c r="D103" s="20"/>
      <c r="E103" s="20"/>
      <c r="F103" s="20"/>
      <c r="G103" s="20"/>
      <c r="H103" s="20"/>
      <c r="I103" s="20"/>
      <c r="J103" s="287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5" customFormat="1" ht="41.7" customHeight="1" thickBot="1" x14ac:dyDescent="0.45">
      <c r="A104" s="6"/>
      <c r="B104" s="323" t="s">
        <v>707</v>
      </c>
      <c r="C104" s="324"/>
      <c r="D104" s="324"/>
      <c r="E104" s="324"/>
      <c r="F104" s="324"/>
      <c r="G104" s="324"/>
      <c r="H104" s="324"/>
      <c r="I104" s="32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ht="20.8" customHeight="1" thickBot="1" x14ac:dyDescent="0.45">
      <c r="A105" s="6"/>
      <c r="B105" s="20"/>
      <c r="C105" s="20"/>
      <c r="D105" s="20"/>
      <c r="E105" s="20"/>
      <c r="F105" s="20"/>
      <c r="G105" s="20"/>
      <c r="H105" s="20"/>
      <c r="I105" s="20"/>
      <c r="J105" s="287"/>
      <c r="K10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23" customFormat="1" ht="23.05" customHeight="1" thickBot="1" x14ac:dyDescent="0.55000000000000004">
      <c r="A106" s="7"/>
      <c r="B106" s="364" t="s">
        <v>2</v>
      </c>
      <c r="C106" s="365"/>
      <c r="D106" s="366"/>
      <c r="E106" s="17" t="s">
        <v>1</v>
      </c>
      <c r="F106" s="17" t="s">
        <v>5</v>
      </c>
      <c r="G106" s="18" t="s">
        <v>0</v>
      </c>
      <c r="H106" s="17" t="s">
        <v>6</v>
      </c>
      <c r="I106" s="19" t="s">
        <v>7</v>
      </c>
      <c r="J106" s="288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1:30" s="5" customFormat="1" ht="30" customHeight="1" x14ac:dyDescent="0.4">
      <c r="A107" s="6"/>
      <c r="B107" s="110">
        <v>1</v>
      </c>
      <c r="C107" s="111"/>
      <c r="D107" s="112" t="s">
        <v>708</v>
      </c>
      <c r="E107" s="113" t="s">
        <v>709</v>
      </c>
      <c r="F107" s="114" t="s">
        <v>88</v>
      </c>
      <c r="G107" s="115">
        <v>3.25</v>
      </c>
      <c r="H107" s="116">
        <v>0.75</v>
      </c>
      <c r="I107" s="117">
        <f t="shared" ref="I107" si="4">(G107*H107)-H107</f>
        <v>1.6875</v>
      </c>
      <c r="J107" s="287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ht="30" customHeight="1" x14ac:dyDescent="0.4">
      <c r="A108" s="6"/>
      <c r="B108" s="28">
        <v>2</v>
      </c>
      <c r="C108" s="24"/>
      <c r="D108" s="13" t="s">
        <v>708</v>
      </c>
      <c r="E108" s="34" t="s">
        <v>710</v>
      </c>
      <c r="F108" s="1" t="s">
        <v>89</v>
      </c>
      <c r="G108" s="30">
        <v>2.75</v>
      </c>
      <c r="H108" s="25">
        <v>0.5</v>
      </c>
      <c r="I108" s="43">
        <v>-0.5</v>
      </c>
      <c r="J108" s="28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5" customFormat="1" ht="30" customHeight="1" x14ac:dyDescent="0.4">
      <c r="A109" s="6"/>
      <c r="B109" s="28">
        <v>3</v>
      </c>
      <c r="C109" s="24"/>
      <c r="D109" s="13" t="s">
        <v>10</v>
      </c>
      <c r="E109" s="34" t="s">
        <v>718</v>
      </c>
      <c r="F109" s="1" t="s">
        <v>89</v>
      </c>
      <c r="G109" s="30">
        <v>6</v>
      </c>
      <c r="H109" s="25">
        <v>0.25</v>
      </c>
      <c r="I109" s="43">
        <v>-0.25</v>
      </c>
      <c r="J109" s="287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ht="30" customHeight="1" x14ac:dyDescent="0.4">
      <c r="A110" s="6"/>
      <c r="B110" s="118">
        <v>4</v>
      </c>
      <c r="C110" s="119"/>
      <c r="D110" s="120" t="s">
        <v>10</v>
      </c>
      <c r="E110" s="129" t="s">
        <v>588</v>
      </c>
      <c r="F110" s="122" t="s">
        <v>88</v>
      </c>
      <c r="G110" s="130">
        <v>6.5</v>
      </c>
      <c r="H110" s="124">
        <v>0.25</v>
      </c>
      <c r="I110" s="131">
        <f>(G110*H110)-H110</f>
        <v>1.375</v>
      </c>
      <c r="J110" s="28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ht="30" customHeight="1" x14ac:dyDescent="0.4">
      <c r="A111" s="6"/>
      <c r="B111" s="28">
        <v>5</v>
      </c>
      <c r="C111" s="24"/>
      <c r="D111" s="13" t="s">
        <v>10</v>
      </c>
      <c r="E111" s="34" t="s">
        <v>719</v>
      </c>
      <c r="F111" s="1" t="s">
        <v>89</v>
      </c>
      <c r="G111" s="30">
        <v>1.8</v>
      </c>
      <c r="H111" s="25">
        <v>1.25</v>
      </c>
      <c r="I111" s="43">
        <v>-1.25</v>
      </c>
      <c r="J111" s="287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ht="30" customHeight="1" x14ac:dyDescent="0.4">
      <c r="A112" s="6"/>
      <c r="B112" s="28">
        <v>6</v>
      </c>
      <c r="C112" s="24"/>
      <c r="D112" s="13" t="s">
        <v>9</v>
      </c>
      <c r="E112" s="34" t="s">
        <v>299</v>
      </c>
      <c r="F112" s="1" t="s">
        <v>89</v>
      </c>
      <c r="G112" s="30">
        <v>2.52</v>
      </c>
      <c r="H112" s="25">
        <v>1</v>
      </c>
      <c r="I112" s="43">
        <v>-1</v>
      </c>
      <c r="J112" s="287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ht="30" customHeight="1" x14ac:dyDescent="0.4">
      <c r="A113" s="6"/>
      <c r="B113" s="28">
        <v>7</v>
      </c>
      <c r="C113" s="24"/>
      <c r="D113" s="13" t="s">
        <v>9</v>
      </c>
      <c r="E113" s="34" t="s">
        <v>711</v>
      </c>
      <c r="F113" s="1" t="s">
        <v>89</v>
      </c>
      <c r="G113" s="30">
        <v>5</v>
      </c>
      <c r="H113" s="25">
        <v>0.5</v>
      </c>
      <c r="I113" s="43">
        <v>-0.5</v>
      </c>
      <c r="J113" s="28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ht="30" customHeight="1" x14ac:dyDescent="0.4">
      <c r="A114" s="6"/>
      <c r="B114" s="28">
        <v>8</v>
      </c>
      <c r="C114" s="24"/>
      <c r="D114" s="13" t="s">
        <v>9</v>
      </c>
      <c r="E114" s="34" t="s">
        <v>712</v>
      </c>
      <c r="F114" s="1" t="s">
        <v>89</v>
      </c>
      <c r="G114" s="30">
        <v>6</v>
      </c>
      <c r="H114" s="25">
        <v>0.5</v>
      </c>
      <c r="I114" s="43">
        <v>-0.5</v>
      </c>
      <c r="J114" s="28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30" customHeight="1" x14ac:dyDescent="0.4">
      <c r="A115" s="6"/>
      <c r="B115" s="28">
        <v>9</v>
      </c>
      <c r="C115" s="24"/>
      <c r="D115" s="13" t="s">
        <v>9</v>
      </c>
      <c r="E115" s="34" t="s">
        <v>720</v>
      </c>
      <c r="F115" s="1" t="s">
        <v>89</v>
      </c>
      <c r="G115" s="30">
        <v>2.37</v>
      </c>
      <c r="H115" s="25">
        <v>1.5</v>
      </c>
      <c r="I115" s="43">
        <v>-1.5</v>
      </c>
      <c r="J115" s="287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ht="30" customHeight="1" x14ac:dyDescent="0.4">
      <c r="A116" s="6"/>
      <c r="B116" s="28">
        <v>10</v>
      </c>
      <c r="C116" s="24"/>
      <c r="D116" s="13" t="s">
        <v>9</v>
      </c>
      <c r="E116" s="34" t="s">
        <v>721</v>
      </c>
      <c r="F116" s="1" t="s">
        <v>89</v>
      </c>
      <c r="G116" s="30">
        <v>2.15</v>
      </c>
      <c r="H116" s="25">
        <v>1</v>
      </c>
      <c r="I116" s="43">
        <v>-1</v>
      </c>
      <c r="J116" s="28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customHeight="1" x14ac:dyDescent="0.4">
      <c r="A117" s="6"/>
      <c r="B117" s="28">
        <v>11</v>
      </c>
      <c r="C117" s="24"/>
      <c r="D117" s="13" t="s">
        <v>9</v>
      </c>
      <c r="E117" s="172" t="s">
        <v>722</v>
      </c>
      <c r="F117" s="1" t="s">
        <v>89</v>
      </c>
      <c r="G117" s="30">
        <v>2.2000000000000002</v>
      </c>
      <c r="H117" s="25">
        <v>1.25</v>
      </c>
      <c r="I117" s="43">
        <v>-1.25</v>
      </c>
      <c r="J117" s="287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28">
        <v>12</v>
      </c>
      <c r="C118" s="24"/>
      <c r="D118" s="13" t="s">
        <v>9</v>
      </c>
      <c r="E118" s="185" t="s">
        <v>723</v>
      </c>
      <c r="F118" s="1" t="s">
        <v>89</v>
      </c>
      <c r="G118" s="30">
        <v>11</v>
      </c>
      <c r="H118" s="25">
        <v>0.5</v>
      </c>
      <c r="I118" s="43">
        <v>-0.5</v>
      </c>
      <c r="J118" s="287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x14ac:dyDescent="0.4">
      <c r="A119" s="6"/>
      <c r="B119" s="28">
        <v>13</v>
      </c>
      <c r="C119" s="24"/>
      <c r="D119" s="13" t="s">
        <v>9</v>
      </c>
      <c r="E119" s="34" t="s">
        <v>724</v>
      </c>
      <c r="F119" s="1" t="s">
        <v>89</v>
      </c>
      <c r="G119" s="30">
        <v>4.33</v>
      </c>
      <c r="H119" s="25">
        <v>0.5</v>
      </c>
      <c r="I119" s="43">
        <v>-0.5</v>
      </c>
      <c r="J119" s="28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ht="30" customHeight="1" x14ac:dyDescent="0.4">
      <c r="A120" s="6"/>
      <c r="B120" s="28">
        <v>14</v>
      </c>
      <c r="C120" s="24"/>
      <c r="D120" s="13" t="s">
        <v>9</v>
      </c>
      <c r="E120" s="34" t="s">
        <v>402</v>
      </c>
      <c r="F120" s="1" t="s">
        <v>89</v>
      </c>
      <c r="G120" s="30">
        <v>21</v>
      </c>
      <c r="H120" s="25">
        <v>0.1</v>
      </c>
      <c r="I120" s="43">
        <v>-0.1</v>
      </c>
      <c r="J120" s="287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ht="30" customHeight="1" thickBot="1" x14ac:dyDescent="0.45">
      <c r="A121" s="6"/>
      <c r="B121" s="29">
        <v>15</v>
      </c>
      <c r="C121" s="26"/>
      <c r="D121" s="16" t="s">
        <v>9</v>
      </c>
      <c r="E121" s="35" t="s">
        <v>337</v>
      </c>
      <c r="F121" s="15" t="s">
        <v>89</v>
      </c>
      <c r="G121" s="32">
        <v>26</v>
      </c>
      <c r="H121" s="27">
        <v>0.1</v>
      </c>
      <c r="I121" s="45">
        <v>-0.1</v>
      </c>
      <c r="J121" s="28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37" customFormat="1" ht="25" customHeight="1" x14ac:dyDescent="0.3">
      <c r="A122" s="36"/>
      <c r="B122" s="42"/>
      <c r="C122" s="42"/>
      <c r="D122" s="42"/>
      <c r="E122" s="291"/>
      <c r="F122" s="68">
        <f>SUM(H107:H121)</f>
        <v>9.9499999999999993</v>
      </c>
      <c r="G122" s="351" t="s">
        <v>111</v>
      </c>
      <c r="H122" s="352"/>
      <c r="I122" s="108">
        <f>SUM(I107:I121)</f>
        <v>-5.8874999999999993</v>
      </c>
      <c r="J122" s="289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</row>
    <row r="123" spans="1:30" s="40" customFormat="1" ht="25" customHeight="1" thickBot="1" x14ac:dyDescent="0.45">
      <c r="A123" s="38"/>
      <c r="B123" s="39"/>
      <c r="C123" s="39"/>
      <c r="D123" s="12"/>
      <c r="E123" s="5"/>
      <c r="F123" s="107"/>
      <c r="G123" s="349" t="s">
        <v>3</v>
      </c>
      <c r="H123" s="350"/>
      <c r="I123" s="109">
        <f>SUM(I107:I121)/SUM(H107:H121)</f>
        <v>-0.59170854271356776</v>
      </c>
      <c r="J123" s="289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</row>
    <row r="124" spans="1:30" s="5" customFormat="1" ht="20.8" customHeight="1" thickBot="1" x14ac:dyDescent="0.45">
      <c r="A124" s="6"/>
      <c r="B124" s="20"/>
      <c r="C124" s="20"/>
      <c r="D124" s="20"/>
      <c r="E124" s="20"/>
      <c r="F124" s="20"/>
      <c r="G124" s="20"/>
      <c r="H124" s="20"/>
      <c r="I124" s="20"/>
      <c r="J124" s="287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ht="41.7" customHeight="1" thickBot="1" x14ac:dyDescent="0.45">
      <c r="A125" s="6"/>
      <c r="B125" s="323" t="s">
        <v>713</v>
      </c>
      <c r="C125" s="324"/>
      <c r="D125" s="324"/>
      <c r="E125" s="324"/>
      <c r="F125" s="324"/>
      <c r="G125" s="324"/>
      <c r="H125" s="324"/>
      <c r="I125" s="325"/>
      <c r="K12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ht="20.8" customHeight="1" thickBot="1" x14ac:dyDescent="0.45">
      <c r="A126" s="6"/>
      <c r="B126" s="20"/>
      <c r="C126" s="20"/>
      <c r="D126" s="20"/>
      <c r="E126" s="20"/>
      <c r="F126" s="20"/>
      <c r="G126" s="20"/>
      <c r="H126" s="20"/>
      <c r="I126" s="20"/>
      <c r="J126" s="287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23" customFormat="1" ht="23.05" customHeight="1" thickBot="1" x14ac:dyDescent="0.55000000000000004">
      <c r="A127" s="7"/>
      <c r="B127" s="342" t="s">
        <v>2</v>
      </c>
      <c r="C127" s="343"/>
      <c r="D127" s="344"/>
      <c r="E127" s="69" t="s">
        <v>1</v>
      </c>
      <c r="F127" s="69" t="s">
        <v>5</v>
      </c>
      <c r="G127" s="70" t="s">
        <v>0</v>
      </c>
      <c r="H127" s="69" t="s">
        <v>6</v>
      </c>
      <c r="I127" s="71" t="s">
        <v>7</v>
      </c>
      <c r="J127" s="288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1:30" s="5" customFormat="1" ht="30" customHeight="1" x14ac:dyDescent="0.4">
      <c r="A128" s="6"/>
      <c r="B128" s="72">
        <v>1</v>
      </c>
      <c r="C128" s="73"/>
      <c r="D128" s="76" t="s">
        <v>10</v>
      </c>
      <c r="E128" s="77" t="s">
        <v>534</v>
      </c>
      <c r="F128" s="78" t="s">
        <v>89</v>
      </c>
      <c r="G128" s="79">
        <v>4</v>
      </c>
      <c r="H128" s="80">
        <v>0.5</v>
      </c>
      <c r="I128" s="81">
        <v>-0.5</v>
      </c>
      <c r="J128" s="287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5" customFormat="1" ht="30" customHeight="1" x14ac:dyDescent="0.4">
      <c r="A129" s="6"/>
      <c r="B129" s="118">
        <v>2</v>
      </c>
      <c r="C129" s="119"/>
      <c r="D129" s="120" t="s">
        <v>10</v>
      </c>
      <c r="E129" s="129" t="s">
        <v>715</v>
      </c>
      <c r="F129" s="122" t="s">
        <v>88</v>
      </c>
      <c r="G129" s="130">
        <v>2.1</v>
      </c>
      <c r="H129" s="124">
        <v>1</v>
      </c>
      <c r="I129" s="131">
        <f>(G129*H129)-H129</f>
        <v>1.1000000000000001</v>
      </c>
      <c r="J129" s="287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s="5" customFormat="1" ht="30" customHeight="1" x14ac:dyDescent="0.4">
      <c r="A130" s="6"/>
      <c r="B130" s="118">
        <v>3</v>
      </c>
      <c r="C130" s="119"/>
      <c r="D130" s="120" t="s">
        <v>9</v>
      </c>
      <c r="E130" s="129" t="s">
        <v>716</v>
      </c>
      <c r="F130" s="122" t="s">
        <v>88</v>
      </c>
      <c r="G130" s="130">
        <v>1.83</v>
      </c>
      <c r="H130" s="124">
        <v>1</v>
      </c>
      <c r="I130" s="131">
        <f t="shared" ref="I130" si="5">(G130*H130)-H130</f>
        <v>0.83000000000000007</v>
      </c>
      <c r="J130" s="287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s="5" customFormat="1" ht="30" customHeight="1" x14ac:dyDescent="0.4">
      <c r="A131" s="6"/>
      <c r="B131" s="274">
        <v>4</v>
      </c>
      <c r="C131" s="145"/>
      <c r="D131" s="276" t="s">
        <v>9</v>
      </c>
      <c r="E131" s="294" t="s">
        <v>725</v>
      </c>
      <c r="F131" s="1" t="s">
        <v>89</v>
      </c>
      <c r="G131" s="277">
        <v>2.95</v>
      </c>
      <c r="H131" s="278">
        <v>0.5</v>
      </c>
      <c r="I131" s="293">
        <v>-0.5</v>
      </c>
      <c r="J131" s="287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30" customHeight="1" x14ac:dyDescent="0.4">
      <c r="A132" s="6"/>
      <c r="B132" s="274">
        <v>5</v>
      </c>
      <c r="C132" s="145"/>
      <c r="D132" s="276" t="s">
        <v>9</v>
      </c>
      <c r="E132" s="280" t="s">
        <v>726</v>
      </c>
      <c r="F132" s="1" t="s">
        <v>89</v>
      </c>
      <c r="G132" s="277">
        <v>3.14</v>
      </c>
      <c r="H132" s="278">
        <v>0.5</v>
      </c>
      <c r="I132" s="293">
        <v>-0.5</v>
      </c>
      <c r="J132" s="287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ht="30" customHeight="1" thickBot="1" x14ac:dyDescent="0.45">
      <c r="A133" s="6"/>
      <c r="B133" s="29">
        <v>6</v>
      </c>
      <c r="C133" s="52"/>
      <c r="D133" s="16" t="s">
        <v>9</v>
      </c>
      <c r="E133" s="250" t="s">
        <v>727</v>
      </c>
      <c r="F133" s="15" t="s">
        <v>89</v>
      </c>
      <c r="G133" s="32">
        <v>2.02</v>
      </c>
      <c r="H133" s="27">
        <v>0.75</v>
      </c>
      <c r="I133" s="45">
        <v>-0.75</v>
      </c>
      <c r="J133" s="28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37" customFormat="1" ht="25" customHeight="1" x14ac:dyDescent="0.3">
      <c r="A134" s="36"/>
      <c r="B134" s="42"/>
      <c r="C134" s="42"/>
      <c r="D134" s="42"/>
      <c r="E134" s="42"/>
      <c r="F134" s="68">
        <f>SUM(H128:H133)</f>
        <v>4.25</v>
      </c>
      <c r="G134" s="351" t="s">
        <v>111</v>
      </c>
      <c r="H134" s="352"/>
      <c r="I134" s="108">
        <f>SUM(I128:I133)</f>
        <v>-0.31999999999999984</v>
      </c>
      <c r="J134" s="289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</row>
    <row r="135" spans="1:30" s="40" customFormat="1" ht="25" customHeight="1" thickBot="1" x14ac:dyDescent="0.45">
      <c r="A135" s="38"/>
      <c r="B135" s="39"/>
      <c r="C135" s="39"/>
      <c r="D135" s="12"/>
      <c r="E135" s="5"/>
      <c r="F135" s="107"/>
      <c r="G135" s="349" t="s">
        <v>3</v>
      </c>
      <c r="H135" s="350"/>
      <c r="I135" s="109">
        <f>SUM(I128:I133)/SUM(H128:H133)</f>
        <v>-7.5294117647058789E-2</v>
      </c>
      <c r="J135" s="289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</row>
    <row r="136" spans="1:30" s="5" customFormat="1" ht="20.8" customHeight="1" thickBot="1" x14ac:dyDescent="0.45">
      <c r="A136" s="6"/>
      <c r="B136" s="20"/>
      <c r="C136" s="20"/>
      <c r="D136" s="20"/>
      <c r="E136" s="20"/>
      <c r="F136" s="20"/>
      <c r="G136" s="20"/>
      <c r="H136" s="20"/>
      <c r="I136" s="20"/>
      <c r="J136" s="28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ht="41.7" customHeight="1" thickBot="1" x14ac:dyDescent="0.45">
      <c r="A137" s="6"/>
      <c r="B137" s="323" t="s">
        <v>714</v>
      </c>
      <c r="C137" s="324"/>
      <c r="D137" s="324"/>
      <c r="E137" s="324"/>
      <c r="F137" s="324"/>
      <c r="G137" s="324"/>
      <c r="H137" s="324"/>
      <c r="I137" s="325"/>
      <c r="K137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ht="20.8" customHeight="1" thickBot="1" x14ac:dyDescent="0.45">
      <c r="A138" s="6"/>
      <c r="B138" s="20"/>
      <c r="C138" s="20"/>
      <c r="D138" s="20"/>
      <c r="E138" s="20"/>
      <c r="F138" s="20"/>
      <c r="G138" s="20"/>
      <c r="H138" s="20"/>
      <c r="I138" s="20"/>
      <c r="J138" s="28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23" customFormat="1" ht="23.05" customHeight="1" thickBot="1" x14ac:dyDescent="0.55000000000000004">
      <c r="A139" s="7"/>
      <c r="B139" s="342" t="s">
        <v>2</v>
      </c>
      <c r="C139" s="343"/>
      <c r="D139" s="344"/>
      <c r="E139" s="69" t="s">
        <v>1</v>
      </c>
      <c r="F139" s="69" t="s">
        <v>5</v>
      </c>
      <c r="G139" s="70" t="s">
        <v>0</v>
      </c>
      <c r="H139" s="69" t="s">
        <v>6</v>
      </c>
      <c r="I139" s="71" t="s">
        <v>7</v>
      </c>
      <c r="J139" s="288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1:30" s="5" customFormat="1" ht="30" customHeight="1" x14ac:dyDescent="0.4">
      <c r="A140" s="6"/>
      <c r="B140" s="72">
        <v>1</v>
      </c>
      <c r="C140" s="73"/>
      <c r="D140" s="76" t="s">
        <v>10</v>
      </c>
      <c r="E140" s="77" t="s">
        <v>682</v>
      </c>
      <c r="F140" s="295"/>
      <c r="G140" s="79">
        <v>8</v>
      </c>
      <c r="H140" s="80">
        <v>0.1</v>
      </c>
      <c r="I140" s="81">
        <v>-0.1</v>
      </c>
      <c r="J140" s="287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30" customHeight="1" x14ac:dyDescent="0.4">
      <c r="A141" s="6"/>
      <c r="B141" s="28">
        <v>2</v>
      </c>
      <c r="C141" s="24"/>
      <c r="D141" s="13" t="s">
        <v>10</v>
      </c>
      <c r="E141" s="34" t="s">
        <v>427</v>
      </c>
      <c r="F141" s="1"/>
      <c r="G141" s="30">
        <v>3.25</v>
      </c>
      <c r="H141" s="25">
        <v>0.5</v>
      </c>
      <c r="I141" s="43">
        <v>-0.5</v>
      </c>
      <c r="J141" s="287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ht="30" customHeight="1" thickBot="1" x14ac:dyDescent="0.45">
      <c r="A142" s="6"/>
      <c r="B142" s="29">
        <v>3</v>
      </c>
      <c r="C142" s="26"/>
      <c r="D142" s="16" t="s">
        <v>10</v>
      </c>
      <c r="E142" s="35" t="s">
        <v>717</v>
      </c>
      <c r="F142" s="15"/>
      <c r="G142" s="32">
        <v>1.8</v>
      </c>
      <c r="H142" s="27">
        <v>1</v>
      </c>
      <c r="I142" s="45">
        <v>-1</v>
      </c>
      <c r="J142" s="287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37" customFormat="1" ht="24.55" customHeight="1" x14ac:dyDescent="0.4">
      <c r="A143" s="36"/>
      <c r="B143" s="42"/>
      <c r="C143" s="42"/>
      <c r="D143" s="42"/>
      <c r="E143" s="42"/>
      <c r="F143" s="68">
        <f>SUM(H140:H142)</f>
        <v>1.6</v>
      </c>
      <c r="G143" s="351" t="s">
        <v>111</v>
      </c>
      <c r="H143" s="352"/>
      <c r="I143" s="108">
        <f>SUM(I140:I142)</f>
        <v>-1.6</v>
      </c>
      <c r="J143" s="289"/>
      <c r="K143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</row>
    <row r="144" spans="1:30" s="5" customFormat="1" ht="24.45" customHeight="1" thickBot="1" x14ac:dyDescent="0.45">
      <c r="A144" s="6"/>
      <c r="B144" s="8"/>
      <c r="C144" s="8"/>
      <c r="D144" s="12"/>
      <c r="E144" s="8"/>
      <c r="F144" s="8"/>
      <c r="G144" s="349" t="s">
        <v>3</v>
      </c>
      <c r="H144" s="350"/>
      <c r="I144" s="109">
        <f>SUM(I140:I142)/SUM(H140:H142)</f>
        <v>-1</v>
      </c>
      <c r="J144" s="28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x14ac:dyDescent="0.4">
      <c r="A145" s="6"/>
      <c r="B145" s="8"/>
      <c r="C145" s="8"/>
      <c r="D145" s="12"/>
      <c r="E145" s="8"/>
      <c r="F145" s="8"/>
      <c r="G145" s="9"/>
      <c r="H145" s="8"/>
      <c r="I145" s="9"/>
      <c r="J145" s="28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x14ac:dyDescent="0.4">
      <c r="A146" s="6"/>
      <c r="B146" s="8"/>
      <c r="C146" s="8"/>
      <c r="D146" s="12"/>
      <c r="E146" s="8"/>
      <c r="F146" s="8"/>
      <c r="G146" s="9"/>
      <c r="H146" s="8"/>
      <c r="I146" s="9"/>
      <c r="J146" s="28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x14ac:dyDescent="0.4">
      <c r="A147" s="6"/>
      <c r="B147" s="8"/>
      <c r="C147" s="8"/>
      <c r="D147" s="12"/>
      <c r="E147" s="8"/>
      <c r="F147" s="8"/>
      <c r="G147" s="9"/>
      <c r="H147" s="8"/>
      <c r="I147" s="9"/>
      <c r="J147" s="28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x14ac:dyDescent="0.4">
      <c r="A148" s="6"/>
      <c r="B148" s="8"/>
      <c r="C148" s="8"/>
      <c r="D148" s="12"/>
      <c r="E148" s="8"/>
      <c r="F148" s="8"/>
      <c r="G148" s="9"/>
      <c r="H148" s="8"/>
      <c r="I148" s="9"/>
      <c r="J148" s="28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4">
      <c r="A149" s="6"/>
      <c r="B149" s="8"/>
      <c r="C149" s="8"/>
      <c r="D149" s="12"/>
      <c r="E149" s="8"/>
      <c r="F149" s="8"/>
      <c r="G149" s="9"/>
      <c r="H149" s="8"/>
      <c r="I149" s="9"/>
      <c r="J149" s="28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4">
      <c r="A150" s="6"/>
      <c r="B150" s="8"/>
      <c r="C150" s="8"/>
      <c r="D150" s="12"/>
      <c r="E150" s="8"/>
      <c r="F150" s="8"/>
      <c r="G150" s="9"/>
      <c r="H150" s="8"/>
      <c r="I150" s="9"/>
      <c r="J150" s="28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4">
      <c r="A151" s="6"/>
      <c r="B151" s="8"/>
      <c r="C151" s="8"/>
      <c r="D151" s="12"/>
      <c r="E151" s="8"/>
      <c r="F151" s="8"/>
      <c r="G151" s="9"/>
      <c r="H151" s="8"/>
      <c r="I151" s="9"/>
      <c r="J151" s="28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J152" s="28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J153" s="28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4">
      <c r="A154" s="6"/>
      <c r="B154" s="8"/>
      <c r="C154" s="8"/>
      <c r="D154" s="12"/>
      <c r="E154" s="8"/>
      <c r="F154" s="8"/>
      <c r="G154" s="9"/>
      <c r="H154" s="8"/>
      <c r="I154" s="9"/>
      <c r="J154" s="28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4">
      <c r="A155" s="6"/>
      <c r="B155" s="8"/>
      <c r="C155" s="8"/>
      <c r="D155" s="12"/>
      <c r="E155" s="8"/>
      <c r="F155" s="8"/>
      <c r="G155" s="9"/>
      <c r="H155" s="8"/>
      <c r="I155" s="9"/>
      <c r="J155" s="28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4">
      <c r="A156" s="6"/>
      <c r="B156" s="8"/>
      <c r="C156" s="8"/>
      <c r="D156" s="12"/>
      <c r="E156" s="8"/>
      <c r="F156" s="8"/>
      <c r="G156" s="9"/>
      <c r="H156" s="8"/>
      <c r="I156" s="9"/>
      <c r="J156" s="28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4">
      <c r="A157" s="6"/>
      <c r="B157" s="8"/>
      <c r="C157" s="8"/>
      <c r="D157" s="12"/>
      <c r="E157" s="8"/>
      <c r="F157" s="8"/>
      <c r="G157" s="9"/>
      <c r="H157" s="8"/>
      <c r="I157" s="9"/>
      <c r="J157" s="28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4">
      <c r="A158" s="6"/>
      <c r="B158" s="8"/>
      <c r="C158" s="8"/>
      <c r="D158" s="12"/>
      <c r="E158" s="8"/>
      <c r="F158" s="8"/>
      <c r="G158" s="9"/>
      <c r="H158" s="8"/>
      <c r="I158" s="9"/>
      <c r="J158" s="28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4">
      <c r="A159" s="6"/>
      <c r="B159" s="8"/>
      <c r="C159" s="8"/>
      <c r="D159" s="12"/>
      <c r="E159" s="8"/>
      <c r="F159" s="8"/>
      <c r="G159" s="9"/>
      <c r="H159" s="8"/>
      <c r="I159" s="9"/>
      <c r="J159" s="28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4">
      <c r="A160" s="6"/>
      <c r="B160" s="8"/>
      <c r="C160" s="8"/>
      <c r="D160" s="12"/>
      <c r="E160" s="8"/>
      <c r="F160" s="8"/>
      <c r="G160" s="9"/>
      <c r="H160" s="8"/>
      <c r="I160" s="9"/>
      <c r="J160" s="28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</sheetData>
  <mergeCells count="46">
    <mergeCell ref="G102:H102"/>
    <mergeCell ref="G89:H89"/>
    <mergeCell ref="G90:H90"/>
    <mergeCell ref="B92:I92"/>
    <mergeCell ref="B94:D94"/>
    <mergeCell ref="G101:H101"/>
    <mergeCell ref="B76:D76"/>
    <mergeCell ref="G81:H81"/>
    <mergeCell ref="G82:H82"/>
    <mergeCell ref="B84:I84"/>
    <mergeCell ref="B86:D86"/>
    <mergeCell ref="B49:I49"/>
    <mergeCell ref="B51:D51"/>
    <mergeCell ref="G71:H71"/>
    <mergeCell ref="G72:H72"/>
    <mergeCell ref="B74:I74"/>
    <mergeCell ref="B42:I42"/>
    <mergeCell ref="B44:D44"/>
    <mergeCell ref="G46:H46"/>
    <mergeCell ref="G47:H47"/>
    <mergeCell ref="G30:H30"/>
    <mergeCell ref="G31:H31"/>
    <mergeCell ref="B33:I33"/>
    <mergeCell ref="B35:D35"/>
    <mergeCell ref="G39:H39"/>
    <mergeCell ref="G40:H40"/>
    <mergeCell ref="B24:I24"/>
    <mergeCell ref="B26:D26"/>
    <mergeCell ref="D2:E2"/>
    <mergeCell ref="B4:I5"/>
    <mergeCell ref="B7:I7"/>
    <mergeCell ref="B9:D9"/>
    <mergeCell ref="G21:H21"/>
    <mergeCell ref="G22:H22"/>
    <mergeCell ref="B104:I104"/>
    <mergeCell ref="B106:D106"/>
    <mergeCell ref="G122:H122"/>
    <mergeCell ref="G123:H123"/>
    <mergeCell ref="B125:I125"/>
    <mergeCell ref="B127:D127"/>
    <mergeCell ref="G134:H134"/>
    <mergeCell ref="G135:H135"/>
    <mergeCell ref="G144:H144"/>
    <mergeCell ref="B137:I137"/>
    <mergeCell ref="B139:D139"/>
    <mergeCell ref="G143:H143"/>
  </mergeCells>
  <conditionalFormatting sqref="F4:F6 F8:F20 F27">
    <cfRule type="containsText" dxfId="725" priority="306" operator="containsText" text="Ganada">
      <formula>NOT(ISERROR(SEARCH("Ganada",F4)))</formula>
    </cfRule>
    <cfRule type="containsText" dxfId="724" priority="305" operator="containsText" text="Fallada">
      <formula>NOT(ISERROR(SEARCH("Fallada",F4)))</formula>
    </cfRule>
  </conditionalFormatting>
  <conditionalFormatting sqref="F22:F23">
    <cfRule type="containsText" dxfId="723" priority="298" operator="containsText" text="Acertada">
      <formula>NOT(ISERROR(SEARCH("Acertada",F22)))</formula>
    </cfRule>
    <cfRule type="containsText" dxfId="722" priority="299" operator="containsText" text="Fallada">
      <formula>NOT(ISERROR(SEARCH("Fallada",F22)))</formula>
    </cfRule>
    <cfRule type="containsText" dxfId="721" priority="300" operator="containsText" text="Ganada">
      <formula>NOT(ISERROR(SEARCH("Ganada",F22)))</formula>
    </cfRule>
  </conditionalFormatting>
  <conditionalFormatting sqref="F25:F29">
    <cfRule type="containsText" dxfId="720" priority="201" operator="containsText" text="Ganada">
      <formula>NOT(ISERROR(SEARCH("Ganada",F25)))</formula>
    </cfRule>
    <cfRule type="containsText" dxfId="719" priority="200" operator="containsText" text="Fallada">
      <formula>NOT(ISERROR(SEARCH("Fallada",F25)))</formula>
    </cfRule>
    <cfRule type="containsText" dxfId="718" priority="199" operator="containsText" text="Acertada">
      <formula>NOT(ISERROR(SEARCH("Acertada",F25)))</formula>
    </cfRule>
  </conditionalFormatting>
  <conditionalFormatting sqref="F27 F4:F6 F8:F20">
    <cfRule type="containsText" dxfId="717" priority="304" operator="containsText" text="Acertada">
      <formula>NOT(ISERROR(SEARCH("Acertada",F4)))</formula>
    </cfRule>
  </conditionalFormatting>
  <conditionalFormatting sqref="F31:F32">
    <cfRule type="containsText" dxfId="716" priority="296" operator="containsText" text="Fallada">
      <formula>NOT(ISERROR(SEARCH("Fallada",F31)))</formula>
    </cfRule>
    <cfRule type="containsText" dxfId="715" priority="297" operator="containsText" text="Ganada">
      <formula>NOT(ISERROR(SEARCH("Ganada",F31)))</formula>
    </cfRule>
    <cfRule type="containsText" dxfId="714" priority="295" operator="containsText" text="Acertada">
      <formula>NOT(ISERROR(SEARCH("Acertada",F31)))</formula>
    </cfRule>
  </conditionalFormatting>
  <conditionalFormatting sqref="F34:F38">
    <cfRule type="containsText" dxfId="713" priority="206" operator="containsText" text="Fallada">
      <formula>NOT(ISERROR(SEARCH("Fallada",F34)))</formula>
    </cfRule>
    <cfRule type="containsText" dxfId="712" priority="205" operator="containsText" text="Acertada">
      <formula>NOT(ISERROR(SEARCH("Acertada",F34)))</formula>
    </cfRule>
    <cfRule type="containsText" dxfId="711" priority="207" operator="containsText" text="Ganada">
      <formula>NOT(ISERROR(SEARCH("Ganada",F34)))</formula>
    </cfRule>
  </conditionalFormatting>
  <conditionalFormatting sqref="F40:F41">
    <cfRule type="containsText" dxfId="710" priority="288" operator="containsText" text="Ganada">
      <formula>NOT(ISERROR(SEARCH("Ganada",F40)))</formula>
    </cfRule>
    <cfRule type="containsText" dxfId="709" priority="287" operator="containsText" text="Fallada">
      <formula>NOT(ISERROR(SEARCH("Fallada",F40)))</formula>
    </cfRule>
    <cfRule type="containsText" dxfId="708" priority="286" operator="containsText" text="Acertada">
      <formula>NOT(ISERROR(SEARCH("Acertada",F40)))</formula>
    </cfRule>
  </conditionalFormatting>
  <conditionalFormatting sqref="F43:F45">
    <cfRule type="containsText" dxfId="707" priority="210" operator="containsText" text="Ganada">
      <formula>NOT(ISERROR(SEARCH("Ganada",F43)))</formula>
    </cfRule>
    <cfRule type="containsText" dxfId="706" priority="209" operator="containsText" text="Fallada">
      <formula>NOT(ISERROR(SEARCH("Fallada",F43)))</formula>
    </cfRule>
    <cfRule type="containsText" dxfId="705" priority="208" operator="containsText" text="Acertada">
      <formula>NOT(ISERROR(SEARCH("Acertada",F43)))</formula>
    </cfRule>
  </conditionalFormatting>
  <conditionalFormatting sqref="F47:F48">
    <cfRule type="containsText" dxfId="704" priority="198" operator="containsText" text="Ganada">
      <formula>NOT(ISERROR(SEARCH("Ganada",F47)))</formula>
    </cfRule>
    <cfRule type="containsText" dxfId="703" priority="197" operator="containsText" text="Fallada">
      <formula>NOT(ISERROR(SEARCH("Fallada",F47)))</formula>
    </cfRule>
    <cfRule type="containsText" dxfId="702" priority="196" operator="containsText" text="Acertada">
      <formula>NOT(ISERROR(SEARCH("Acertada",F47)))</formula>
    </cfRule>
  </conditionalFormatting>
  <conditionalFormatting sqref="F50:F57">
    <cfRule type="containsText" dxfId="701" priority="145" operator="containsText" text="Acertada">
      <formula>NOT(ISERROR(SEARCH("Acertada",F50)))</formula>
    </cfRule>
    <cfRule type="containsText" dxfId="700" priority="147" operator="containsText" text="Ganada">
      <formula>NOT(ISERROR(SEARCH("Ganada",F50)))</formula>
    </cfRule>
    <cfRule type="containsText" dxfId="699" priority="146" operator="containsText" text="Fallada">
      <formula>NOT(ISERROR(SEARCH("Fallada",F50)))</formula>
    </cfRule>
  </conditionalFormatting>
  <conditionalFormatting sqref="F53:F70">
    <cfRule type="containsText" dxfId="698" priority="139" operator="containsText" text="Acertada">
      <formula>NOT(ISERROR(SEARCH("Acertada",F53)))</formula>
    </cfRule>
    <cfRule type="containsText" dxfId="697" priority="140" operator="containsText" text="Fallada">
      <formula>NOT(ISERROR(SEARCH("Fallada",F53)))</formula>
    </cfRule>
    <cfRule type="containsText" dxfId="696" priority="141" operator="containsText" text="Ganada">
      <formula>NOT(ISERROR(SEARCH("Ganada",F53)))</formula>
    </cfRule>
  </conditionalFormatting>
  <conditionalFormatting sqref="F59:F60">
    <cfRule type="containsText" dxfId="695" priority="136" operator="containsText" text="Acertada">
      <formula>NOT(ISERROR(SEARCH("Acertada",F59)))</formula>
    </cfRule>
    <cfRule type="containsText" dxfId="694" priority="137" operator="containsText" text="Fallada">
      <formula>NOT(ISERROR(SEARCH("Fallada",F59)))</formula>
    </cfRule>
    <cfRule type="containsText" dxfId="693" priority="138" operator="containsText" text="Ganada">
      <formula>NOT(ISERROR(SEARCH("Ganada",F59)))</formula>
    </cfRule>
  </conditionalFormatting>
  <conditionalFormatting sqref="F62:F63">
    <cfRule type="containsText" dxfId="692" priority="131" operator="containsText" text="Fallada">
      <formula>NOT(ISERROR(SEARCH("Fallada",F62)))</formula>
    </cfRule>
    <cfRule type="containsText" dxfId="691" priority="130" operator="containsText" text="Acertada">
      <formula>NOT(ISERROR(SEARCH("Acertada",F62)))</formula>
    </cfRule>
    <cfRule type="containsText" dxfId="690" priority="132" operator="containsText" text="Ganada">
      <formula>NOT(ISERROR(SEARCH("Ganada",F62)))</formula>
    </cfRule>
  </conditionalFormatting>
  <conditionalFormatting sqref="F65">
    <cfRule type="containsText" dxfId="689" priority="129" operator="containsText" text="Ganada">
      <formula>NOT(ISERROR(SEARCH("Ganada",F65)))</formula>
    </cfRule>
    <cfRule type="containsText" dxfId="688" priority="128" operator="containsText" text="Fallada">
      <formula>NOT(ISERROR(SEARCH("Fallada",F65)))</formula>
    </cfRule>
    <cfRule type="containsText" dxfId="687" priority="127" operator="containsText" text="Acertada">
      <formula>NOT(ISERROR(SEARCH("Acertada",F65)))</formula>
    </cfRule>
  </conditionalFormatting>
  <conditionalFormatting sqref="F67:F70">
    <cfRule type="containsText" dxfId="686" priority="121" operator="containsText" text="Acertada">
      <formula>NOT(ISERROR(SEARCH("Acertada",F67)))</formula>
    </cfRule>
    <cfRule type="containsText" dxfId="685" priority="122" operator="containsText" text="Fallada">
      <formula>NOT(ISERROR(SEARCH("Fallada",F67)))</formula>
    </cfRule>
    <cfRule type="containsText" dxfId="684" priority="123" operator="containsText" text="Ganada">
      <formula>NOT(ISERROR(SEARCH("Ganada",F67)))</formula>
    </cfRule>
  </conditionalFormatting>
  <conditionalFormatting sqref="F72:F73">
    <cfRule type="containsText" dxfId="683" priority="193" operator="containsText" text="Acertada">
      <formula>NOT(ISERROR(SEARCH("Acertada",F72)))</formula>
    </cfRule>
    <cfRule type="containsText" dxfId="682" priority="195" operator="containsText" text="Ganada">
      <formula>NOT(ISERROR(SEARCH("Ganada",F72)))</formula>
    </cfRule>
    <cfRule type="containsText" dxfId="681" priority="194" operator="containsText" text="Fallada">
      <formula>NOT(ISERROR(SEARCH("Fallada",F72)))</formula>
    </cfRule>
  </conditionalFormatting>
  <conditionalFormatting sqref="F75:F80">
    <cfRule type="containsText" dxfId="680" priority="148" operator="containsText" text="Acertada">
      <formula>NOT(ISERROR(SEARCH("Acertada",F75)))</formula>
    </cfRule>
    <cfRule type="containsText" dxfId="679" priority="149" operator="containsText" text="Fallada">
      <formula>NOT(ISERROR(SEARCH("Fallada",F75)))</formula>
    </cfRule>
    <cfRule type="containsText" dxfId="678" priority="150" operator="containsText" text="Ganada">
      <formula>NOT(ISERROR(SEARCH("Ganada",F75)))</formula>
    </cfRule>
  </conditionalFormatting>
  <conditionalFormatting sqref="F82:F83">
    <cfRule type="containsText" dxfId="677" priority="190" operator="containsText" text="Acertada">
      <formula>NOT(ISERROR(SEARCH("Acertada",F82)))</formula>
    </cfRule>
    <cfRule type="containsText" dxfId="676" priority="191" operator="containsText" text="Fallada">
      <formula>NOT(ISERROR(SEARCH("Fallada",F82)))</formula>
    </cfRule>
    <cfRule type="containsText" dxfId="675" priority="192" operator="containsText" text="Ganada">
      <formula>NOT(ISERROR(SEARCH("Ganada",F82)))</formula>
    </cfRule>
  </conditionalFormatting>
  <conditionalFormatting sqref="F85:F88">
    <cfRule type="containsText" dxfId="674" priority="165" operator="containsText" text="Ganada">
      <formula>NOT(ISERROR(SEARCH("Ganada",F85)))</formula>
    </cfRule>
    <cfRule type="containsText" dxfId="673" priority="164" operator="containsText" text="Fallada">
      <formula>NOT(ISERROR(SEARCH("Fallada",F85)))</formula>
    </cfRule>
    <cfRule type="containsText" dxfId="672" priority="163" operator="containsText" text="Acertada">
      <formula>NOT(ISERROR(SEARCH("Acertada",F85)))</formula>
    </cfRule>
  </conditionalFormatting>
  <conditionalFormatting sqref="F90:F91">
    <cfRule type="containsText" dxfId="671" priority="189" operator="containsText" text="Ganada">
      <formula>NOT(ISERROR(SEARCH("Ganada",F90)))</formula>
    </cfRule>
    <cfRule type="containsText" dxfId="670" priority="188" operator="containsText" text="Fallada">
      <formula>NOT(ISERROR(SEARCH("Fallada",F90)))</formula>
    </cfRule>
    <cfRule type="containsText" dxfId="669" priority="187" operator="containsText" text="Acertada">
      <formula>NOT(ISERROR(SEARCH("Acertada",F90)))</formula>
    </cfRule>
  </conditionalFormatting>
  <conditionalFormatting sqref="F93:F100">
    <cfRule type="containsText" dxfId="668" priority="151" operator="containsText" text="Acertada">
      <formula>NOT(ISERROR(SEARCH("Acertada",F93)))</formula>
    </cfRule>
    <cfRule type="containsText" dxfId="667" priority="153" operator="containsText" text="Ganada">
      <formula>NOT(ISERROR(SEARCH("Ganada",F93)))</formula>
    </cfRule>
    <cfRule type="containsText" dxfId="666" priority="152" operator="containsText" text="Fallada">
      <formula>NOT(ISERROR(SEARCH("Fallada",F93)))</formula>
    </cfRule>
  </conditionalFormatting>
  <conditionalFormatting sqref="F102:F103">
    <cfRule type="containsText" dxfId="665" priority="120" operator="containsText" text="Ganada">
      <formula>NOT(ISERROR(SEARCH("Ganada",F102)))</formula>
    </cfRule>
    <cfRule type="containsText" dxfId="664" priority="119" operator="containsText" text="Fallada">
      <formula>NOT(ISERROR(SEARCH("Fallada",F102)))</formula>
    </cfRule>
    <cfRule type="containsText" dxfId="663" priority="118" operator="containsText" text="Acertada">
      <formula>NOT(ISERROR(SEARCH("Acertada",F102)))</formula>
    </cfRule>
  </conditionalFormatting>
  <conditionalFormatting sqref="F105:F109">
    <cfRule type="containsText" dxfId="662" priority="81" operator="containsText" text="Ganada">
      <formula>NOT(ISERROR(SEARCH("Ganada",F105)))</formula>
    </cfRule>
    <cfRule type="containsText" dxfId="661" priority="79" operator="containsText" text="Acertada">
      <formula>NOT(ISERROR(SEARCH("Acertada",F105)))</formula>
    </cfRule>
    <cfRule type="containsText" dxfId="660" priority="80" operator="containsText" text="Fallada">
      <formula>NOT(ISERROR(SEARCH("Fallada",F105)))</formula>
    </cfRule>
  </conditionalFormatting>
  <conditionalFormatting sqref="F108:F114">
    <cfRule type="containsText" dxfId="659" priority="64" operator="containsText" text="Acertada">
      <formula>NOT(ISERROR(SEARCH("Acertada",F108)))</formula>
    </cfRule>
    <cfRule type="containsText" dxfId="658" priority="65" operator="containsText" text="Fallada">
      <formula>NOT(ISERROR(SEARCH("Fallada",F108)))</formula>
    </cfRule>
    <cfRule type="containsText" dxfId="657" priority="66" operator="containsText" text="Ganada">
      <formula>NOT(ISERROR(SEARCH("Ganada",F108)))</formula>
    </cfRule>
  </conditionalFormatting>
  <conditionalFormatting sqref="F111:F114">
    <cfRule type="containsText" dxfId="656" priority="62" operator="containsText" text="Fallada">
      <formula>NOT(ISERROR(SEARCH("Fallada",F111)))</formula>
    </cfRule>
    <cfRule type="containsText" dxfId="655" priority="63" operator="containsText" text="Ganada">
      <formula>NOT(ISERROR(SEARCH("Ganada",F111)))</formula>
    </cfRule>
    <cfRule type="containsText" dxfId="654" priority="61" operator="containsText" text="Acertada">
      <formula>NOT(ISERROR(SEARCH("Acertada",F111)))</formula>
    </cfRule>
  </conditionalFormatting>
  <conditionalFormatting sqref="F112">
    <cfRule type="containsText" dxfId="653" priority="99" operator="containsText" text="Ganada">
      <formula>NOT(ISERROR(SEARCH("Ganada",F112)))</formula>
    </cfRule>
    <cfRule type="containsText" dxfId="652" priority="98" operator="containsText" text="Fallada">
      <formula>NOT(ISERROR(SEARCH("Fallada",F112)))</formula>
    </cfRule>
    <cfRule type="containsText" dxfId="651" priority="97" operator="containsText" text="Acertada">
      <formula>NOT(ISERROR(SEARCH("Acertada",F112)))</formula>
    </cfRule>
  </conditionalFormatting>
  <conditionalFormatting sqref="F114:F115">
    <cfRule type="containsText" dxfId="650" priority="60" operator="containsText" text="Ganada">
      <formula>NOT(ISERROR(SEARCH("Ganada",F114)))</formula>
    </cfRule>
    <cfRule type="containsText" dxfId="649" priority="58" operator="containsText" text="Acertada">
      <formula>NOT(ISERROR(SEARCH("Acertada",F114)))</formula>
    </cfRule>
    <cfRule type="containsText" dxfId="648" priority="59" operator="containsText" text="Fallada">
      <formula>NOT(ISERROR(SEARCH("Fallada",F114)))</formula>
    </cfRule>
  </conditionalFormatting>
  <conditionalFormatting sqref="F115:F116">
    <cfRule type="containsText" dxfId="647" priority="41" operator="containsText" text="Fallada">
      <formula>NOT(ISERROR(SEARCH("Fallada",F115)))</formula>
    </cfRule>
    <cfRule type="containsText" dxfId="646" priority="42" operator="containsText" text="Ganada">
      <formula>NOT(ISERROR(SEARCH("Ganada",F115)))</formula>
    </cfRule>
    <cfRule type="containsText" dxfId="645" priority="40" operator="containsText" text="Acertada">
      <formula>NOT(ISERROR(SEARCH("Acertada",F115)))</formula>
    </cfRule>
  </conditionalFormatting>
  <conditionalFormatting sqref="F116:F117">
    <cfRule type="containsText" dxfId="644" priority="34" operator="containsText" text="Acertada">
      <formula>NOT(ISERROR(SEARCH("Acertada",F116)))</formula>
    </cfRule>
    <cfRule type="containsText" dxfId="643" priority="35" operator="containsText" text="Fallada">
      <formula>NOT(ISERROR(SEARCH("Fallada",F116)))</formula>
    </cfRule>
    <cfRule type="containsText" dxfId="642" priority="36" operator="containsText" text="Ganada">
      <formula>NOT(ISERROR(SEARCH("Ganada",F116)))</formula>
    </cfRule>
  </conditionalFormatting>
  <conditionalFormatting sqref="F117:F118">
    <cfRule type="containsText" dxfId="641" priority="28" operator="containsText" text="Acertada">
      <formula>NOT(ISERROR(SEARCH("Acertada",F117)))</formula>
    </cfRule>
    <cfRule type="containsText" dxfId="640" priority="29" operator="containsText" text="Fallada">
      <formula>NOT(ISERROR(SEARCH("Fallada",F117)))</formula>
    </cfRule>
    <cfRule type="containsText" dxfId="639" priority="30" operator="containsText" text="Ganada">
      <formula>NOT(ISERROR(SEARCH("Ganada",F117)))</formula>
    </cfRule>
  </conditionalFormatting>
  <conditionalFormatting sqref="F118:F119">
    <cfRule type="containsText" dxfId="638" priority="24" operator="containsText" text="Ganada">
      <formula>NOT(ISERROR(SEARCH("Ganada",F118)))</formula>
    </cfRule>
    <cfRule type="containsText" dxfId="637" priority="22" operator="containsText" text="Acertada">
      <formula>NOT(ISERROR(SEARCH("Acertada",F118)))</formula>
    </cfRule>
    <cfRule type="containsText" dxfId="636" priority="23" operator="containsText" text="Fallada">
      <formula>NOT(ISERROR(SEARCH("Fallada",F118)))</formula>
    </cfRule>
  </conditionalFormatting>
  <conditionalFormatting sqref="F119">
    <cfRule type="containsText" dxfId="635" priority="20" operator="containsText" text="Fallada">
      <formula>NOT(ISERROR(SEARCH("Fallada",F119)))</formula>
    </cfRule>
    <cfRule type="containsText" dxfId="634" priority="19" operator="containsText" text="Acertada">
      <formula>NOT(ISERROR(SEARCH("Acertada",F119)))</formula>
    </cfRule>
    <cfRule type="containsText" dxfId="633" priority="21" operator="containsText" text="Ganada">
      <formula>NOT(ISERROR(SEARCH("Ganada",F119)))</formula>
    </cfRule>
  </conditionalFormatting>
  <conditionalFormatting sqref="F120">
    <cfRule type="containsText" dxfId="632" priority="53" operator="containsText" text="Fallada">
      <formula>NOT(ISERROR(SEARCH("Fallada",F120)))</formula>
    </cfRule>
    <cfRule type="containsText" dxfId="631" priority="54" operator="containsText" text="Ganada">
      <formula>NOT(ISERROR(SEARCH("Ganada",F120)))</formula>
    </cfRule>
    <cfRule type="containsText" dxfId="630" priority="52" operator="containsText" text="Acertada">
      <formula>NOT(ISERROR(SEARCH("Acertada",F120)))</formula>
    </cfRule>
  </conditionalFormatting>
  <conditionalFormatting sqref="F120:F121">
    <cfRule type="containsText" dxfId="629" priority="46" operator="containsText" text="Acertada">
      <formula>NOT(ISERROR(SEARCH("Acertada",F120)))</formula>
    </cfRule>
    <cfRule type="containsText" dxfId="628" priority="48" operator="containsText" text="Ganada">
      <formula>NOT(ISERROR(SEARCH("Ganada",F120)))</formula>
    </cfRule>
    <cfRule type="containsText" dxfId="627" priority="47" operator="containsText" text="Fallada">
      <formula>NOT(ISERROR(SEARCH("Fallada",F120)))</formula>
    </cfRule>
  </conditionalFormatting>
  <conditionalFormatting sqref="F121">
    <cfRule type="containsText" dxfId="626" priority="45" operator="containsText" text="Ganada">
      <formula>NOT(ISERROR(SEARCH("Ganada",F121)))</formula>
    </cfRule>
    <cfRule type="containsText" dxfId="625" priority="44" operator="containsText" text="Fallada">
      <formula>NOT(ISERROR(SEARCH("Fallada",F121)))</formula>
    </cfRule>
    <cfRule type="containsText" dxfId="624" priority="43" operator="containsText" text="Acertada">
      <formula>NOT(ISERROR(SEARCH("Acertada",F121)))</formula>
    </cfRule>
  </conditionalFormatting>
  <conditionalFormatting sqref="F123:F124">
    <cfRule type="containsText" dxfId="623" priority="117" operator="containsText" text="Ganada">
      <formula>NOT(ISERROR(SEARCH("Ganada",F123)))</formula>
    </cfRule>
    <cfRule type="containsText" dxfId="622" priority="116" operator="containsText" text="Fallada">
      <formula>NOT(ISERROR(SEARCH("Fallada",F123)))</formula>
    </cfRule>
    <cfRule type="containsText" dxfId="621" priority="115" operator="containsText" text="Acertada">
      <formula>NOT(ISERROR(SEARCH("Acertada",F123)))</formula>
    </cfRule>
  </conditionalFormatting>
  <conditionalFormatting sqref="F126:F131">
    <cfRule type="containsText" dxfId="620" priority="17" operator="containsText" text="Fallada">
      <formula>NOT(ISERROR(SEARCH("Fallada",F126)))</formula>
    </cfRule>
    <cfRule type="containsText" dxfId="619" priority="18" operator="containsText" text="Ganada">
      <formula>NOT(ISERROR(SEARCH("Ganada",F126)))</formula>
    </cfRule>
    <cfRule type="containsText" dxfId="618" priority="16" operator="containsText" text="Acertada">
      <formula>NOT(ISERROR(SEARCH("Acertada",F126)))</formula>
    </cfRule>
  </conditionalFormatting>
  <conditionalFormatting sqref="F131:F132">
    <cfRule type="containsText" dxfId="617" priority="11" operator="containsText" text="Fallada">
      <formula>NOT(ISERROR(SEARCH("Fallada",F131)))</formula>
    </cfRule>
    <cfRule type="containsText" dxfId="616" priority="12" operator="containsText" text="Ganada">
      <formula>NOT(ISERROR(SEARCH("Ganada",F131)))</formula>
    </cfRule>
    <cfRule type="containsText" dxfId="615" priority="10" operator="containsText" text="Acertada">
      <formula>NOT(ISERROR(SEARCH("Acertada",F131)))</formula>
    </cfRule>
  </conditionalFormatting>
  <conditionalFormatting sqref="F132:F133">
    <cfRule type="containsText" dxfId="614" priority="4" operator="containsText" text="Acertada">
      <formula>NOT(ISERROR(SEARCH("Acertada",F132)))</formula>
    </cfRule>
    <cfRule type="containsText" dxfId="613" priority="5" operator="containsText" text="Fallada">
      <formula>NOT(ISERROR(SEARCH("Fallada",F132)))</formula>
    </cfRule>
    <cfRule type="containsText" dxfId="612" priority="6" operator="containsText" text="Ganada">
      <formula>NOT(ISERROR(SEARCH("Ganada",F132)))</formula>
    </cfRule>
  </conditionalFormatting>
  <conditionalFormatting sqref="F133">
    <cfRule type="containsText" dxfId="611" priority="2" operator="containsText" text="Fallada">
      <formula>NOT(ISERROR(SEARCH("Fallada",F133)))</formula>
    </cfRule>
    <cfRule type="containsText" dxfId="610" priority="3" operator="containsText" text="Ganada">
      <formula>NOT(ISERROR(SEARCH("Ganada",F133)))</formula>
    </cfRule>
    <cfRule type="containsText" dxfId="609" priority="1" operator="containsText" text="Acertada">
      <formula>NOT(ISERROR(SEARCH("Acertada",F133)))</formula>
    </cfRule>
  </conditionalFormatting>
  <conditionalFormatting sqref="F135:F136">
    <cfRule type="containsText" dxfId="608" priority="112" operator="containsText" text="Acertada">
      <formula>NOT(ISERROR(SEARCH("Acertada",F135)))</formula>
    </cfRule>
    <cfRule type="containsText" dxfId="607" priority="114" operator="containsText" text="Ganada">
      <formula>NOT(ISERROR(SEARCH("Ganada",F135)))</formula>
    </cfRule>
    <cfRule type="containsText" dxfId="606" priority="113" operator="containsText" text="Fallada">
      <formula>NOT(ISERROR(SEARCH("Fallada",F135)))</formula>
    </cfRule>
  </conditionalFormatting>
  <conditionalFormatting sqref="F138:F142">
    <cfRule type="containsText" dxfId="605" priority="104" operator="containsText" text="Fallada">
      <formula>NOT(ISERROR(SEARCH("Fallada",F138)))</formula>
    </cfRule>
    <cfRule type="containsText" dxfId="604" priority="103" operator="containsText" text="Acertada">
      <formula>NOT(ISERROR(SEARCH("Acertada",F138)))</formula>
    </cfRule>
    <cfRule type="containsText" dxfId="603" priority="105" operator="containsText" text="Ganada">
      <formula>NOT(ISERROR(SEARCH("Ganada",F138)))</formula>
    </cfRule>
  </conditionalFormatting>
  <conditionalFormatting sqref="F144:F1048576">
    <cfRule type="containsText" dxfId="602" priority="274" operator="containsText" text="Acertada">
      <formula>NOT(ISERROR(SEARCH("Acertada",F144)))</formula>
    </cfRule>
    <cfRule type="containsText" dxfId="601" priority="275" operator="containsText" text="Fallada">
      <formula>NOT(ISERROR(SEARCH("Fallada",F144)))</formula>
    </cfRule>
    <cfRule type="containsText" dxfId="600" priority="276" operator="containsText" text="Ganada">
      <formula>NOT(ISERROR(SEARCH("Ganada",F144)))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70A8-5B35-4D1F-85C0-2837126FF164}">
  <dimension ref="A1:AD268"/>
  <sheetViews>
    <sheetView topLeftCell="A79" zoomScale="85" zoomScaleNormal="85" workbookViewId="0">
      <selection activeCell="A85" sqref="A85:XFD123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287" bestFit="1" customWidth="1"/>
    <col min="11" max="30" width="11.07421875" style="4"/>
  </cols>
  <sheetData>
    <row r="1" spans="1:30" s="103" customFormat="1" ht="9" customHeight="1" x14ac:dyDescent="0.5">
      <c r="B1" s="104"/>
      <c r="C1" s="104"/>
      <c r="D1" s="104"/>
      <c r="E1" s="104"/>
      <c r="F1" s="104"/>
      <c r="G1" s="104"/>
      <c r="H1" s="104"/>
      <c r="I1" s="104"/>
      <c r="J1" s="282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  <c r="J2" s="283"/>
    </row>
    <row r="3" spans="1:30" s="102" customFormat="1" ht="37.299999999999997" customHeight="1" thickBot="1" x14ac:dyDescent="0.5">
      <c r="A3" s="100"/>
      <c r="B3" s="100"/>
      <c r="C3" s="106"/>
      <c r="D3" s="101"/>
      <c r="E3" s="101"/>
      <c r="F3" s="101"/>
      <c r="G3" s="101"/>
      <c r="H3" s="101"/>
      <c r="I3" s="101"/>
      <c r="J3" s="284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73</v>
      </c>
      <c r="C4" s="357"/>
      <c r="D4" s="357"/>
      <c r="E4" s="357"/>
      <c r="F4" s="357"/>
      <c r="G4" s="357"/>
      <c r="H4" s="357"/>
      <c r="I4" s="358"/>
      <c r="J4" s="285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 s="286"/>
      <c r="K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J6" s="28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601</v>
      </c>
      <c r="C7" s="324"/>
      <c r="D7" s="324"/>
      <c r="E7" s="324"/>
      <c r="F7" s="324"/>
      <c r="G7" s="324"/>
      <c r="H7" s="324"/>
      <c r="I7" s="325"/>
      <c r="J7" s="287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J8" s="28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42" t="s">
        <v>2</v>
      </c>
      <c r="C9" s="343"/>
      <c r="D9" s="344"/>
      <c r="E9" s="69" t="s">
        <v>1</v>
      </c>
      <c r="F9" s="69" t="s">
        <v>5</v>
      </c>
      <c r="G9" s="70" t="s">
        <v>0</v>
      </c>
      <c r="H9" s="69" t="s">
        <v>6</v>
      </c>
      <c r="I9" s="71" t="s">
        <v>7</v>
      </c>
      <c r="J9" s="28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72">
        <v>1</v>
      </c>
      <c r="C10" s="73"/>
      <c r="D10" s="76" t="s">
        <v>10</v>
      </c>
      <c r="E10" s="77" t="s">
        <v>603</v>
      </c>
      <c r="F10" s="78" t="s">
        <v>89</v>
      </c>
      <c r="G10" s="79">
        <v>9</v>
      </c>
      <c r="H10" s="80">
        <v>0.25</v>
      </c>
      <c r="I10" s="81">
        <v>-0.25</v>
      </c>
      <c r="J10" s="28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118">
        <v>2</v>
      </c>
      <c r="C11" s="119"/>
      <c r="D11" s="120" t="s">
        <v>10</v>
      </c>
      <c r="E11" s="253" t="s">
        <v>604</v>
      </c>
      <c r="F11" s="122" t="s">
        <v>88</v>
      </c>
      <c r="G11" s="130">
        <v>2.4</v>
      </c>
      <c r="H11" s="124">
        <v>1</v>
      </c>
      <c r="I11" s="131">
        <f t="shared" ref="I11:I21" si="0">(G11*H11)-H11</f>
        <v>1.4</v>
      </c>
      <c r="J11" s="28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28">
        <v>3</v>
      </c>
      <c r="C12" s="24"/>
      <c r="D12" s="13" t="s">
        <v>10</v>
      </c>
      <c r="E12" s="172" t="s">
        <v>602</v>
      </c>
      <c r="F12" s="1" t="s">
        <v>89</v>
      </c>
      <c r="G12" s="30">
        <v>2.87</v>
      </c>
      <c r="H12" s="25">
        <v>0.75</v>
      </c>
      <c r="I12" s="43">
        <v>-0.75</v>
      </c>
      <c r="J12" s="28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28">
        <v>4</v>
      </c>
      <c r="C13" s="24"/>
      <c r="D13" s="13" t="s">
        <v>9</v>
      </c>
      <c r="E13" s="34" t="s">
        <v>605</v>
      </c>
      <c r="F13" s="1" t="s">
        <v>89</v>
      </c>
      <c r="G13" s="30">
        <v>6</v>
      </c>
      <c r="H13" s="25">
        <v>0.25</v>
      </c>
      <c r="I13" s="43">
        <v>-0.25</v>
      </c>
      <c r="J13" s="28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118">
        <v>5</v>
      </c>
      <c r="C14" s="119"/>
      <c r="D14" s="120" t="s">
        <v>9</v>
      </c>
      <c r="E14" s="129" t="s">
        <v>476</v>
      </c>
      <c r="F14" s="122" t="s">
        <v>88</v>
      </c>
      <c r="G14" s="130">
        <v>2.37</v>
      </c>
      <c r="H14" s="124">
        <v>1</v>
      </c>
      <c r="I14" s="131">
        <f t="shared" si="0"/>
        <v>1.37</v>
      </c>
      <c r="J14" s="28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118">
        <v>6</v>
      </c>
      <c r="C15" s="119"/>
      <c r="D15" s="120" t="s">
        <v>9</v>
      </c>
      <c r="E15" s="129" t="s">
        <v>606</v>
      </c>
      <c r="F15" s="122" t="s">
        <v>88</v>
      </c>
      <c r="G15" s="130">
        <v>1.61</v>
      </c>
      <c r="H15" s="124">
        <v>2</v>
      </c>
      <c r="I15" s="131">
        <f t="shared" si="0"/>
        <v>1.2200000000000002</v>
      </c>
      <c r="J15" s="28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118">
        <v>7</v>
      </c>
      <c r="C16" s="119"/>
      <c r="D16" s="120" t="s">
        <v>9</v>
      </c>
      <c r="E16" s="129" t="s">
        <v>607</v>
      </c>
      <c r="F16" s="122" t="s">
        <v>88</v>
      </c>
      <c r="G16" s="130">
        <v>2.6</v>
      </c>
      <c r="H16" s="124">
        <v>0.75</v>
      </c>
      <c r="I16" s="131">
        <f t="shared" si="0"/>
        <v>1.2000000000000002</v>
      </c>
      <c r="J16" s="28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118">
        <v>8</v>
      </c>
      <c r="C17" s="119"/>
      <c r="D17" s="120" t="s">
        <v>9</v>
      </c>
      <c r="E17" s="129" t="s">
        <v>4</v>
      </c>
      <c r="F17" s="122" t="s">
        <v>88</v>
      </c>
      <c r="G17" s="130">
        <v>12</v>
      </c>
      <c r="H17" s="124">
        <v>0.1</v>
      </c>
      <c r="I17" s="131">
        <f t="shared" si="0"/>
        <v>1.1000000000000001</v>
      </c>
      <c r="J17" s="28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28">
        <v>9</v>
      </c>
      <c r="C18" s="24"/>
      <c r="D18" s="13" t="s">
        <v>9</v>
      </c>
      <c r="E18" s="34" t="s">
        <v>608</v>
      </c>
      <c r="F18" s="1" t="s">
        <v>89</v>
      </c>
      <c r="G18" s="30">
        <v>5.5</v>
      </c>
      <c r="H18" s="25">
        <v>0.5</v>
      </c>
      <c r="I18" s="43">
        <v>-0.5</v>
      </c>
      <c r="J18" s="28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28">
        <v>10</v>
      </c>
      <c r="C19" s="24"/>
      <c r="D19" s="13" t="s">
        <v>9</v>
      </c>
      <c r="E19" s="34" t="s">
        <v>609</v>
      </c>
      <c r="F19" s="1" t="s">
        <v>89</v>
      </c>
      <c r="G19" s="30">
        <v>4.5</v>
      </c>
      <c r="H19" s="25">
        <v>0.25</v>
      </c>
      <c r="I19" s="43">
        <v>-0.25</v>
      </c>
      <c r="J19" s="28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118">
        <v>11</v>
      </c>
      <c r="C20" s="119"/>
      <c r="D20" s="120" t="s">
        <v>9</v>
      </c>
      <c r="E20" s="182" t="s">
        <v>610</v>
      </c>
      <c r="F20" s="122" t="s">
        <v>88</v>
      </c>
      <c r="G20" s="130">
        <v>2.6</v>
      </c>
      <c r="H20" s="124">
        <v>0.75</v>
      </c>
      <c r="I20" s="131">
        <f t="shared" si="0"/>
        <v>1.2000000000000002</v>
      </c>
      <c r="J20" s="28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thickBot="1" x14ac:dyDescent="0.45">
      <c r="A21" s="6"/>
      <c r="B21" s="132">
        <v>12</v>
      </c>
      <c r="C21" s="133"/>
      <c r="D21" s="134" t="s">
        <v>9</v>
      </c>
      <c r="E21" s="135" t="s">
        <v>611</v>
      </c>
      <c r="F21" s="136" t="s">
        <v>88</v>
      </c>
      <c r="G21" s="137">
        <v>15</v>
      </c>
      <c r="H21" s="138">
        <v>0.25</v>
      </c>
      <c r="I21" s="139">
        <f t="shared" si="0"/>
        <v>3.5</v>
      </c>
      <c r="J21" s="28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37" customFormat="1" ht="25" customHeight="1" x14ac:dyDescent="0.3">
      <c r="A22" s="36"/>
      <c r="B22" s="42"/>
      <c r="C22" s="42"/>
      <c r="D22" s="42"/>
      <c r="E22" s="42"/>
      <c r="F22" s="68">
        <f>SUM(H10:H21)</f>
        <v>7.85</v>
      </c>
      <c r="G22" s="345" t="s">
        <v>111</v>
      </c>
      <c r="H22" s="346"/>
      <c r="I22" s="126">
        <f>SUM(I10:I21)</f>
        <v>8.990000000000002</v>
      </c>
      <c r="J22" s="289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s="40" customFormat="1" ht="25" customHeight="1" thickBot="1" x14ac:dyDescent="0.45">
      <c r="A23" s="38"/>
      <c r="B23" s="39"/>
      <c r="C23" s="39"/>
      <c r="D23" s="12"/>
      <c r="E23" s="5"/>
      <c r="F23" s="107"/>
      <c r="G23" s="347" t="s">
        <v>3</v>
      </c>
      <c r="H23" s="348"/>
      <c r="I23" s="127">
        <f>SUM(I10:I21)/SUM(H10:H21)</f>
        <v>1.1452229299363061</v>
      </c>
      <c r="J23" s="289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s="5" customFormat="1" ht="20.8" customHeight="1" thickBot="1" x14ac:dyDescent="0.45">
      <c r="A24" s="6"/>
      <c r="B24" s="20"/>
      <c r="C24" s="20"/>
      <c r="D24" s="20"/>
      <c r="E24" s="20"/>
      <c r="F24" s="20"/>
      <c r="G24" s="20"/>
      <c r="H24" s="20"/>
      <c r="I24" s="20"/>
      <c r="J24" s="28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ht="41.7" customHeight="1" thickBot="1" x14ac:dyDescent="0.45">
      <c r="A25" s="6"/>
      <c r="B25" s="323" t="s">
        <v>612</v>
      </c>
      <c r="C25" s="324"/>
      <c r="D25" s="324"/>
      <c r="E25" s="324"/>
      <c r="F25" s="324"/>
      <c r="G25" s="324"/>
      <c r="H25" s="324"/>
      <c r="I25" s="325"/>
      <c r="J25" s="287"/>
      <c r="K2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20.8" customHeight="1" thickBot="1" x14ac:dyDescent="0.45">
      <c r="A26" s="6"/>
      <c r="B26" s="20"/>
      <c r="C26" s="20"/>
      <c r="D26" s="20"/>
      <c r="E26" s="20"/>
      <c r="F26" s="20"/>
      <c r="G26" s="20"/>
      <c r="H26" s="20"/>
      <c r="I26" s="20"/>
      <c r="J26" s="28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23" customFormat="1" ht="23.05" customHeight="1" thickBot="1" x14ac:dyDescent="0.55000000000000004">
      <c r="A27" s="7"/>
      <c r="B27" s="364" t="s">
        <v>2</v>
      </c>
      <c r="C27" s="365"/>
      <c r="D27" s="366"/>
      <c r="E27" s="17" t="s">
        <v>1</v>
      </c>
      <c r="F27" s="17" t="s">
        <v>5</v>
      </c>
      <c r="G27" s="18" t="s">
        <v>0</v>
      </c>
      <c r="H27" s="17" t="s">
        <v>6</v>
      </c>
      <c r="I27" s="19" t="s">
        <v>7</v>
      </c>
      <c r="J27" s="28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0" s="5" customFormat="1" ht="30" customHeight="1" x14ac:dyDescent="0.4">
      <c r="A28" s="6"/>
      <c r="B28" s="110">
        <v>1</v>
      </c>
      <c r="C28" s="111"/>
      <c r="D28" s="112" t="s">
        <v>10</v>
      </c>
      <c r="E28" s="113" t="s">
        <v>413</v>
      </c>
      <c r="F28" s="114" t="s">
        <v>88</v>
      </c>
      <c r="G28" s="115">
        <v>5.5</v>
      </c>
      <c r="H28" s="116">
        <v>0.5</v>
      </c>
      <c r="I28" s="117">
        <f t="shared" ref="I28" si="1">(G28*H28)-H28</f>
        <v>2.25</v>
      </c>
      <c r="J28" s="28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5" customFormat="1" ht="30" customHeight="1" x14ac:dyDescent="0.4">
      <c r="A29" s="6"/>
      <c r="B29" s="28">
        <v>2</v>
      </c>
      <c r="C29" s="24"/>
      <c r="D29" s="13" t="s">
        <v>10</v>
      </c>
      <c r="E29" s="34" t="s">
        <v>614</v>
      </c>
      <c r="F29" s="1" t="s">
        <v>89</v>
      </c>
      <c r="G29" s="30">
        <v>9</v>
      </c>
      <c r="H29" s="25">
        <v>0.25</v>
      </c>
      <c r="I29" s="43">
        <v>-0.25</v>
      </c>
      <c r="J29" s="28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5" customFormat="1" ht="30" customHeight="1" x14ac:dyDescent="0.4">
      <c r="A30" s="6"/>
      <c r="B30" s="28">
        <v>3</v>
      </c>
      <c r="C30" s="24"/>
      <c r="D30" s="13" t="s">
        <v>9</v>
      </c>
      <c r="E30" s="34" t="s">
        <v>349</v>
      </c>
      <c r="F30" s="1" t="s">
        <v>89</v>
      </c>
      <c r="G30" s="30">
        <v>3.25</v>
      </c>
      <c r="H30" s="25">
        <v>0.5</v>
      </c>
      <c r="I30" s="43">
        <v>-0.5</v>
      </c>
      <c r="J30" s="28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5" customFormat="1" ht="30" customHeight="1" x14ac:dyDescent="0.4">
      <c r="A31" s="6"/>
      <c r="B31" s="28">
        <v>4</v>
      </c>
      <c r="C31" s="24"/>
      <c r="D31" s="13" t="s">
        <v>9</v>
      </c>
      <c r="E31" s="34" t="s">
        <v>348</v>
      </c>
      <c r="F31" s="1" t="s">
        <v>89</v>
      </c>
      <c r="G31" s="30">
        <v>3.25</v>
      </c>
      <c r="H31" s="25">
        <v>0.5</v>
      </c>
      <c r="I31" s="43">
        <v>-0.5</v>
      </c>
      <c r="J31" s="28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ht="30" customHeight="1" thickBot="1" x14ac:dyDescent="0.45">
      <c r="A32" s="6"/>
      <c r="B32" s="29">
        <v>5</v>
      </c>
      <c r="C32" s="26"/>
      <c r="D32" s="16" t="s">
        <v>9</v>
      </c>
      <c r="E32" s="35" t="s">
        <v>350</v>
      </c>
      <c r="F32" s="15" t="s">
        <v>89</v>
      </c>
      <c r="G32" s="32">
        <v>3.5</v>
      </c>
      <c r="H32" s="27">
        <v>0.5</v>
      </c>
      <c r="I32" s="45">
        <v>-0.5</v>
      </c>
      <c r="J32" s="28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7" customFormat="1" ht="25" customHeight="1" x14ac:dyDescent="0.3">
      <c r="A33" s="36"/>
      <c r="B33" s="42"/>
      <c r="C33" s="42"/>
      <c r="D33" s="42"/>
      <c r="E33" s="42"/>
      <c r="F33" s="68">
        <f>SUM(H28:H32)</f>
        <v>2.25</v>
      </c>
      <c r="G33" s="345" t="s">
        <v>111</v>
      </c>
      <c r="H33" s="346"/>
      <c r="I33" s="126">
        <f>SUM(I28:I32)</f>
        <v>0.5</v>
      </c>
      <c r="J33" s="289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s="40" customFormat="1" ht="25" customHeight="1" thickBot="1" x14ac:dyDescent="0.45">
      <c r="A34" s="38"/>
      <c r="B34" s="39"/>
      <c r="C34" s="39"/>
      <c r="D34" s="12"/>
      <c r="E34" s="5"/>
      <c r="F34" s="107"/>
      <c r="G34" s="347" t="s">
        <v>3</v>
      </c>
      <c r="H34" s="348"/>
      <c r="I34" s="127">
        <f>SUM(I28:I32)/SUM(H28:H32)</f>
        <v>0.22222222222222221</v>
      </c>
      <c r="J34" s="289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s="5" customFormat="1" ht="20.8" customHeight="1" thickBot="1" x14ac:dyDescent="0.45">
      <c r="A35" s="6"/>
      <c r="B35" s="20"/>
      <c r="C35" s="20"/>
      <c r="D35" s="20"/>
      <c r="E35" s="20"/>
      <c r="F35" s="20"/>
      <c r="G35" s="20"/>
      <c r="H35" s="20"/>
      <c r="I35" s="20"/>
      <c r="J35" s="28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5" customFormat="1" ht="41.7" customHeight="1" thickBot="1" x14ac:dyDescent="0.45">
      <c r="A36" s="6"/>
      <c r="B36" s="323" t="s">
        <v>622</v>
      </c>
      <c r="C36" s="324"/>
      <c r="D36" s="324"/>
      <c r="E36" s="324"/>
      <c r="F36" s="324"/>
      <c r="G36" s="324"/>
      <c r="H36" s="324"/>
      <c r="I36" s="325"/>
      <c r="J36" s="287"/>
      <c r="K36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5" customFormat="1" ht="20.8" customHeight="1" thickBot="1" x14ac:dyDescent="0.45">
      <c r="A37" s="6"/>
      <c r="B37" s="20"/>
      <c r="C37" s="20"/>
      <c r="D37" s="20"/>
      <c r="E37" s="20"/>
      <c r="F37" s="20"/>
      <c r="G37" s="20"/>
      <c r="H37" s="20"/>
      <c r="I37" s="20"/>
      <c r="J37" s="28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23" customFormat="1" ht="23.05" customHeight="1" thickBot="1" x14ac:dyDescent="0.55000000000000004">
      <c r="A38" s="7"/>
      <c r="B38" s="342" t="s">
        <v>2</v>
      </c>
      <c r="C38" s="343"/>
      <c r="D38" s="344"/>
      <c r="E38" s="69" t="s">
        <v>1</v>
      </c>
      <c r="F38" s="69" t="s">
        <v>5</v>
      </c>
      <c r="G38" s="70" t="s">
        <v>0</v>
      </c>
      <c r="H38" s="69" t="s">
        <v>6</v>
      </c>
      <c r="I38" s="71" t="s">
        <v>7</v>
      </c>
      <c r="J38" s="288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s="5" customFormat="1" ht="30" customHeight="1" x14ac:dyDescent="0.4">
      <c r="A39" s="6"/>
      <c r="B39" s="72">
        <v>1</v>
      </c>
      <c r="C39" s="73"/>
      <c r="D39" s="76" t="s">
        <v>8</v>
      </c>
      <c r="E39" s="77" t="s">
        <v>613</v>
      </c>
      <c r="F39" s="78" t="s">
        <v>89</v>
      </c>
      <c r="G39" s="79">
        <v>8</v>
      </c>
      <c r="H39" s="80">
        <v>0.25</v>
      </c>
      <c r="I39" s="81">
        <v>-0.25</v>
      </c>
      <c r="J39" s="28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ht="30" customHeight="1" x14ac:dyDescent="0.4">
      <c r="A40" s="6"/>
      <c r="B40" s="28">
        <v>2</v>
      </c>
      <c r="C40" s="24"/>
      <c r="D40" s="13" t="s">
        <v>9</v>
      </c>
      <c r="E40" s="34" t="s">
        <v>534</v>
      </c>
      <c r="F40" s="1" t="s">
        <v>89</v>
      </c>
      <c r="G40" s="30">
        <v>26</v>
      </c>
      <c r="H40" s="25">
        <v>0.1</v>
      </c>
      <c r="I40" s="43">
        <v>-0.1</v>
      </c>
      <c r="J40" s="28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5" customFormat="1" ht="30" customHeight="1" x14ac:dyDescent="0.4">
      <c r="A41" s="6"/>
      <c r="B41" s="118">
        <v>3</v>
      </c>
      <c r="C41" s="119"/>
      <c r="D41" s="120" t="s">
        <v>9</v>
      </c>
      <c r="E41" s="129" t="s">
        <v>615</v>
      </c>
      <c r="F41" s="122" t="s">
        <v>88</v>
      </c>
      <c r="G41" s="130">
        <v>3.5</v>
      </c>
      <c r="H41" s="124">
        <v>0.5</v>
      </c>
      <c r="I41" s="131">
        <f>(G41*H41)-H41</f>
        <v>1.25</v>
      </c>
      <c r="J41" s="28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ht="30" customHeight="1" x14ac:dyDescent="0.4">
      <c r="A42" s="6"/>
      <c r="B42" s="28">
        <v>4</v>
      </c>
      <c r="C42" s="24"/>
      <c r="D42" s="13" t="s">
        <v>9</v>
      </c>
      <c r="E42" s="34" t="s">
        <v>619</v>
      </c>
      <c r="F42" s="1" t="s">
        <v>89</v>
      </c>
      <c r="G42" s="30">
        <v>2.59</v>
      </c>
      <c r="H42" s="25">
        <v>0.75</v>
      </c>
      <c r="I42" s="43">
        <v>-0.75</v>
      </c>
      <c r="J42" s="28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ht="30" customHeight="1" thickBot="1" x14ac:dyDescent="0.45">
      <c r="A43" s="6"/>
      <c r="B43" s="29">
        <v>5</v>
      </c>
      <c r="C43" s="26"/>
      <c r="D43" s="16" t="s">
        <v>9</v>
      </c>
      <c r="E43" s="35" t="s">
        <v>621</v>
      </c>
      <c r="F43" s="15" t="s">
        <v>89</v>
      </c>
      <c r="G43" s="32">
        <v>1.96</v>
      </c>
      <c r="H43" s="27">
        <v>1</v>
      </c>
      <c r="I43" s="45">
        <v>-1</v>
      </c>
      <c r="J43" s="28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37" customFormat="1" ht="25" customHeight="1" x14ac:dyDescent="0.3">
      <c r="A44" s="36"/>
      <c r="B44" s="42"/>
      <c r="C44" s="42"/>
      <c r="D44" s="42"/>
      <c r="E44" s="42"/>
      <c r="F44" s="68">
        <f>SUM(H39:H43)</f>
        <v>2.6</v>
      </c>
      <c r="G44" s="351" t="s">
        <v>111</v>
      </c>
      <c r="H44" s="352"/>
      <c r="I44" s="108">
        <f>SUM(I39:I43)</f>
        <v>-0.85</v>
      </c>
      <c r="J44" s="289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30" s="40" customFormat="1" ht="25" customHeight="1" thickBot="1" x14ac:dyDescent="0.45">
      <c r="A45" s="38"/>
      <c r="B45" s="39"/>
      <c r="C45" s="39"/>
      <c r="D45" s="12"/>
      <c r="E45" s="5"/>
      <c r="F45" s="107"/>
      <c r="G45" s="349" t="s">
        <v>3</v>
      </c>
      <c r="H45" s="350"/>
      <c r="I45" s="109">
        <f>SUM(I39:I43)/SUM(H39:H43)</f>
        <v>-0.32692307692307693</v>
      </c>
      <c r="J45" s="289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s="5" customFormat="1" ht="20.8" customHeight="1" thickBot="1" x14ac:dyDescent="0.45">
      <c r="A46" s="6"/>
      <c r="B46" s="20"/>
      <c r="C46" s="20"/>
      <c r="D46" s="20"/>
      <c r="E46" s="20"/>
      <c r="F46" s="20"/>
      <c r="G46" s="20"/>
      <c r="H46" s="20"/>
      <c r="I46" s="20"/>
      <c r="J46" s="28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41.7" customHeight="1" thickBot="1" x14ac:dyDescent="0.45">
      <c r="A47" s="6"/>
      <c r="B47" s="323" t="s">
        <v>623</v>
      </c>
      <c r="C47" s="324"/>
      <c r="D47" s="324"/>
      <c r="E47" s="324"/>
      <c r="F47" s="324"/>
      <c r="G47" s="324"/>
      <c r="H47" s="324"/>
      <c r="I47" s="325"/>
      <c r="J47" s="287"/>
      <c r="K4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20.8" customHeight="1" thickBot="1" x14ac:dyDescent="0.45">
      <c r="A48" s="6"/>
      <c r="B48" s="20"/>
      <c r="C48" s="20"/>
      <c r="D48" s="20"/>
      <c r="E48" s="20"/>
      <c r="F48" s="20"/>
      <c r="G48" s="20"/>
      <c r="H48" s="20"/>
      <c r="I48" s="20"/>
      <c r="J48" s="28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23" customFormat="1" ht="23.05" customHeight="1" thickBot="1" x14ac:dyDescent="0.55000000000000004">
      <c r="A49" s="7"/>
      <c r="B49" s="342" t="s">
        <v>2</v>
      </c>
      <c r="C49" s="343"/>
      <c r="D49" s="344"/>
      <c r="E49" s="69" t="s">
        <v>1</v>
      </c>
      <c r="F49" s="69" t="s">
        <v>5</v>
      </c>
      <c r="G49" s="70" t="s">
        <v>0</v>
      </c>
      <c r="H49" s="69" t="s">
        <v>6</v>
      </c>
      <c r="I49" s="71" t="s">
        <v>7</v>
      </c>
      <c r="J49" s="288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s="5" customFormat="1" ht="30" customHeight="1" x14ac:dyDescent="0.4">
      <c r="A50" s="6"/>
      <c r="B50" s="72">
        <v>1</v>
      </c>
      <c r="C50" s="73"/>
      <c r="D50" s="76" t="s">
        <v>10</v>
      </c>
      <c r="E50" s="77" t="s">
        <v>616</v>
      </c>
      <c r="F50" s="78" t="s">
        <v>89</v>
      </c>
      <c r="G50" s="79">
        <v>2.37</v>
      </c>
      <c r="H50" s="80">
        <v>1</v>
      </c>
      <c r="I50" s="81">
        <v>-1</v>
      </c>
      <c r="J50" s="28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ht="30" customHeight="1" x14ac:dyDescent="0.4">
      <c r="A51" s="6"/>
      <c r="B51" s="118">
        <v>2</v>
      </c>
      <c r="C51" s="119"/>
      <c r="D51" s="120" t="s">
        <v>10</v>
      </c>
      <c r="E51" s="129" t="s">
        <v>618</v>
      </c>
      <c r="F51" s="122" t="s">
        <v>88</v>
      </c>
      <c r="G51" s="130">
        <v>5.5</v>
      </c>
      <c r="H51" s="124">
        <v>0.5</v>
      </c>
      <c r="I51" s="131">
        <f>(G51*H51)-H51</f>
        <v>2.25</v>
      </c>
      <c r="J51" s="28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ht="30" customHeight="1" x14ac:dyDescent="0.4">
      <c r="A52" s="6"/>
      <c r="B52" s="28">
        <v>3</v>
      </c>
      <c r="C52" s="24"/>
      <c r="D52" s="13" t="s">
        <v>10</v>
      </c>
      <c r="E52" s="34" t="s">
        <v>117</v>
      </c>
      <c r="F52" s="1" t="s">
        <v>89</v>
      </c>
      <c r="G52" s="30">
        <v>4</v>
      </c>
      <c r="H52" s="25">
        <v>0.25</v>
      </c>
      <c r="I52" s="43">
        <v>-0.25</v>
      </c>
      <c r="J52" s="28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5" customFormat="1" ht="30" customHeight="1" thickBot="1" x14ac:dyDescent="0.45">
      <c r="A53" s="6"/>
      <c r="B53" s="29">
        <v>4</v>
      </c>
      <c r="C53" s="26"/>
      <c r="D53" s="16" t="s">
        <v>10</v>
      </c>
      <c r="E53" s="272" t="s">
        <v>620</v>
      </c>
      <c r="F53" s="15" t="s">
        <v>89</v>
      </c>
      <c r="G53" s="32">
        <v>2.77</v>
      </c>
      <c r="H53" s="27">
        <v>0.5</v>
      </c>
      <c r="I53" s="45">
        <v>-0.5</v>
      </c>
      <c r="J53" s="28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37" customFormat="1" ht="24.55" customHeight="1" x14ac:dyDescent="0.3">
      <c r="A54" s="36"/>
      <c r="B54" s="42"/>
      <c r="C54" s="42"/>
      <c r="D54" s="42"/>
      <c r="E54" s="42"/>
      <c r="F54" s="68">
        <f>SUM(H50:H53)</f>
        <v>2.25</v>
      </c>
      <c r="G54" s="345" t="s">
        <v>111</v>
      </c>
      <c r="H54" s="346"/>
      <c r="I54" s="126">
        <f>SUM(I50:I53)</f>
        <v>0.5</v>
      </c>
      <c r="J54" s="289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1:30" s="5" customFormat="1" ht="24.55" customHeight="1" thickBot="1" x14ac:dyDescent="0.45">
      <c r="A55" s="6"/>
      <c r="B55" s="8"/>
      <c r="C55" s="8"/>
      <c r="D55" s="12"/>
      <c r="E55" s="8"/>
      <c r="F55" s="8"/>
      <c r="G55" s="347" t="s">
        <v>3</v>
      </c>
      <c r="H55" s="348"/>
      <c r="I55" s="127">
        <f>SUM(I50:I53)/SUM(H50:H53)</f>
        <v>0.22222222222222221</v>
      </c>
      <c r="J55" s="28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ht="20.8" customHeight="1" thickBot="1" x14ac:dyDescent="0.45">
      <c r="A56" s="6"/>
      <c r="B56" s="20"/>
      <c r="C56" s="20"/>
      <c r="D56" s="20"/>
      <c r="E56" s="20"/>
      <c r="F56" s="20"/>
      <c r="G56" s="20"/>
      <c r="H56" s="20"/>
      <c r="I56" s="20"/>
      <c r="J56" s="28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41.7" customHeight="1" thickBot="1" x14ac:dyDescent="0.45">
      <c r="A57" s="6"/>
      <c r="B57" s="323" t="s">
        <v>624</v>
      </c>
      <c r="C57" s="324"/>
      <c r="D57" s="324"/>
      <c r="E57" s="324"/>
      <c r="F57" s="324"/>
      <c r="G57" s="324"/>
      <c r="H57" s="324"/>
      <c r="I57" s="325"/>
      <c r="J57" s="287"/>
      <c r="K5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5" customFormat="1" ht="20.8" customHeight="1" thickBot="1" x14ac:dyDescent="0.45">
      <c r="A58" s="6"/>
      <c r="B58" s="20"/>
      <c r="C58" s="20"/>
      <c r="D58" s="20"/>
      <c r="E58" s="20"/>
      <c r="F58" s="20"/>
      <c r="G58" s="20"/>
      <c r="H58" s="20"/>
      <c r="I58" s="20"/>
      <c r="J58" s="28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23" customFormat="1" ht="23.05" customHeight="1" thickBot="1" x14ac:dyDescent="0.55000000000000004">
      <c r="A59" s="7"/>
      <c r="B59" s="342" t="s">
        <v>2</v>
      </c>
      <c r="C59" s="343"/>
      <c r="D59" s="344"/>
      <c r="E59" s="69" t="s">
        <v>1</v>
      </c>
      <c r="F59" s="69" t="s">
        <v>5</v>
      </c>
      <c r="G59" s="70" t="s">
        <v>0</v>
      </c>
      <c r="H59" s="69" t="s">
        <v>6</v>
      </c>
      <c r="I59" s="71" t="s">
        <v>7</v>
      </c>
      <c r="J59" s="288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1:30" s="5" customFormat="1" ht="30" customHeight="1" thickBot="1" x14ac:dyDescent="0.45">
      <c r="A60" s="6"/>
      <c r="B60" s="173">
        <v>1</v>
      </c>
      <c r="C60" s="174"/>
      <c r="D60" s="175" t="s">
        <v>10</v>
      </c>
      <c r="E60" s="176" t="s">
        <v>617</v>
      </c>
      <c r="F60" s="177" t="s">
        <v>89</v>
      </c>
      <c r="G60" s="178">
        <v>3.35</v>
      </c>
      <c r="H60" s="179">
        <v>0.5</v>
      </c>
      <c r="I60" s="180">
        <v>-0.5</v>
      </c>
      <c r="J60" s="28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37" customFormat="1" ht="24.55" customHeight="1" x14ac:dyDescent="0.4">
      <c r="A61" s="36"/>
      <c r="B61" s="42"/>
      <c r="C61" s="42"/>
      <c r="D61" s="42"/>
      <c r="E61" s="42"/>
      <c r="F61" s="68">
        <f>SUM(H60:H60)</f>
        <v>0.5</v>
      </c>
      <c r="G61" s="351" t="s">
        <v>111</v>
      </c>
      <c r="H61" s="352"/>
      <c r="I61" s="108">
        <f>SUM(I60:I60)</f>
        <v>-0.5</v>
      </c>
      <c r="J61" s="289"/>
      <c r="K61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s="5" customFormat="1" ht="24.55" customHeight="1" thickBot="1" x14ac:dyDescent="0.45">
      <c r="A62" s="6"/>
      <c r="B62" s="8"/>
      <c r="C62" s="8"/>
      <c r="D62" s="12"/>
      <c r="E62" s="8"/>
      <c r="F62" s="8"/>
      <c r="G62" s="349" t="s">
        <v>3</v>
      </c>
      <c r="H62" s="350"/>
      <c r="I62" s="109">
        <f>SUM(I60:I60)/SUM(H60:H60)</f>
        <v>-1</v>
      </c>
      <c r="J62" s="28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ht="20.8" customHeight="1" thickBot="1" x14ac:dyDescent="0.45">
      <c r="A63" s="6"/>
      <c r="B63" s="20"/>
      <c r="C63" s="20"/>
      <c r="D63" s="20"/>
      <c r="E63" s="20"/>
      <c r="F63" s="20"/>
      <c r="G63" s="20"/>
      <c r="H63" s="20"/>
      <c r="I63" s="20"/>
      <c r="J63" s="28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41.7" customHeight="1" thickBot="1" x14ac:dyDescent="0.45">
      <c r="A64" s="6"/>
      <c r="B64" s="323" t="s">
        <v>625</v>
      </c>
      <c r="C64" s="324"/>
      <c r="D64" s="324"/>
      <c r="E64" s="324"/>
      <c r="F64" s="324"/>
      <c r="G64" s="324"/>
      <c r="H64" s="324"/>
      <c r="I64" s="325"/>
      <c r="J64" s="287"/>
      <c r="K6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20.8" customHeight="1" thickBot="1" x14ac:dyDescent="0.45">
      <c r="A65" s="6"/>
      <c r="B65" s="20"/>
      <c r="C65" s="20"/>
      <c r="D65" s="20"/>
      <c r="E65" s="20"/>
      <c r="F65" s="20"/>
      <c r="G65" s="20"/>
      <c r="H65" s="20"/>
      <c r="I65" s="20"/>
      <c r="J65" s="28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23" customFormat="1" ht="23.05" customHeight="1" thickBot="1" x14ac:dyDescent="0.55000000000000004">
      <c r="A66" s="7"/>
      <c r="B66" s="342" t="s">
        <v>2</v>
      </c>
      <c r="C66" s="343"/>
      <c r="D66" s="344"/>
      <c r="E66" s="69" t="s">
        <v>1</v>
      </c>
      <c r="F66" s="69" t="s">
        <v>5</v>
      </c>
      <c r="G66" s="70" t="s">
        <v>0</v>
      </c>
      <c r="H66" s="69" t="s">
        <v>6</v>
      </c>
      <c r="I66" s="71" t="s">
        <v>7</v>
      </c>
      <c r="J66" s="288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s="5" customFormat="1" ht="30" customHeight="1" x14ac:dyDescent="0.4">
      <c r="A67" s="6"/>
      <c r="B67" s="110">
        <v>1</v>
      </c>
      <c r="C67" s="111"/>
      <c r="D67" s="112" t="s">
        <v>10</v>
      </c>
      <c r="E67" s="113" t="s">
        <v>615</v>
      </c>
      <c r="F67" s="114" t="s">
        <v>88</v>
      </c>
      <c r="G67" s="115">
        <v>1.85</v>
      </c>
      <c r="H67" s="116">
        <v>1</v>
      </c>
      <c r="I67" s="117">
        <f>(G67*H67)-H67</f>
        <v>0.85000000000000009</v>
      </c>
      <c r="J67" s="28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ht="30" customHeight="1" x14ac:dyDescent="0.4">
      <c r="A68" s="6"/>
      <c r="B68" s="28">
        <v>2</v>
      </c>
      <c r="C68" s="24"/>
      <c r="D68" s="13" t="s">
        <v>10</v>
      </c>
      <c r="E68" s="34" t="s">
        <v>4</v>
      </c>
      <c r="F68" s="1" t="s">
        <v>89</v>
      </c>
      <c r="G68" s="30">
        <v>6.5</v>
      </c>
      <c r="H68" s="25">
        <v>0.25</v>
      </c>
      <c r="I68" s="131">
        <v>-0.25</v>
      </c>
      <c r="J68" s="28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30" customHeight="1" x14ac:dyDescent="0.4">
      <c r="A69" s="6"/>
      <c r="B69" s="28">
        <v>3</v>
      </c>
      <c r="C69" s="24"/>
      <c r="D69" s="13" t="s">
        <v>8</v>
      </c>
      <c r="E69" s="34" t="s">
        <v>628</v>
      </c>
      <c r="F69" s="1" t="s">
        <v>89</v>
      </c>
      <c r="G69" s="30">
        <v>1.65</v>
      </c>
      <c r="H69" s="25">
        <v>1.5</v>
      </c>
      <c r="I69" s="131">
        <v>-1.5</v>
      </c>
      <c r="J69" s="28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ht="30" customHeight="1" x14ac:dyDescent="0.4">
      <c r="A70" s="6"/>
      <c r="B70" s="118">
        <v>4</v>
      </c>
      <c r="C70" s="119"/>
      <c r="D70" s="120" t="s">
        <v>9</v>
      </c>
      <c r="E70" s="129" t="s">
        <v>629</v>
      </c>
      <c r="F70" s="122" t="s">
        <v>88</v>
      </c>
      <c r="G70" s="130">
        <v>2.37</v>
      </c>
      <c r="H70" s="124">
        <v>0.75</v>
      </c>
      <c r="I70" s="131">
        <f t="shared" ref="I70:I72" si="2">(G70*H70)-H70</f>
        <v>1.0275000000000001</v>
      </c>
      <c r="J70" s="28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5" customFormat="1" ht="30" customHeight="1" x14ac:dyDescent="0.4">
      <c r="A71" s="6"/>
      <c r="B71" s="274">
        <v>5</v>
      </c>
      <c r="C71" s="275"/>
      <c r="D71" s="276" t="s">
        <v>9</v>
      </c>
      <c r="E71" s="280" t="s">
        <v>630</v>
      </c>
      <c r="F71" s="1" t="s">
        <v>89</v>
      </c>
      <c r="G71" s="277">
        <v>2.61</v>
      </c>
      <c r="H71" s="278">
        <v>0.75</v>
      </c>
      <c r="I71" s="131">
        <v>-0.75</v>
      </c>
      <c r="J71" s="28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5" customFormat="1" ht="30" customHeight="1" x14ac:dyDescent="0.4">
      <c r="A72" s="6"/>
      <c r="B72" s="186">
        <v>6</v>
      </c>
      <c r="C72" s="187"/>
      <c r="D72" s="188" t="s">
        <v>9</v>
      </c>
      <c r="E72" s="189" t="s">
        <v>631</v>
      </c>
      <c r="F72" s="122" t="s">
        <v>88</v>
      </c>
      <c r="G72" s="190">
        <v>2.15</v>
      </c>
      <c r="H72" s="191">
        <v>1.5</v>
      </c>
      <c r="I72" s="131">
        <f t="shared" si="2"/>
        <v>1.7249999999999996</v>
      </c>
      <c r="J72" s="28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ht="30" customHeight="1" thickBot="1" x14ac:dyDescent="0.45">
      <c r="A73" s="6"/>
      <c r="B73" s="29">
        <v>7</v>
      </c>
      <c r="C73" s="26"/>
      <c r="D73" s="16" t="s">
        <v>9</v>
      </c>
      <c r="E73" s="35" t="s">
        <v>632</v>
      </c>
      <c r="F73" s="15" t="s">
        <v>89</v>
      </c>
      <c r="G73" s="32">
        <v>1.55</v>
      </c>
      <c r="H73" s="27">
        <v>1.5</v>
      </c>
      <c r="I73" s="139">
        <v>-1.5</v>
      </c>
      <c r="J73" s="28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37" customFormat="1" ht="25" customHeight="1" x14ac:dyDescent="0.3">
      <c r="A74" s="36"/>
      <c r="B74" s="42"/>
      <c r="C74" s="42"/>
      <c r="D74" s="42"/>
      <c r="E74" s="42"/>
      <c r="F74" s="68">
        <f>SUM(H67:H73)</f>
        <v>7.25</v>
      </c>
      <c r="G74" s="351" t="s">
        <v>111</v>
      </c>
      <c r="H74" s="352"/>
      <c r="I74" s="108">
        <f>SUM(I67:I73)</f>
        <v>-0.39750000000000019</v>
      </c>
      <c r="J74" s="289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</row>
    <row r="75" spans="1:30" s="40" customFormat="1" ht="25" customHeight="1" thickBot="1" x14ac:dyDescent="0.45">
      <c r="A75" s="38"/>
      <c r="B75" s="39"/>
      <c r="C75" s="39"/>
      <c r="D75" s="12"/>
      <c r="E75" s="5"/>
      <c r="F75" s="107"/>
      <c r="G75" s="349" t="s">
        <v>3</v>
      </c>
      <c r="H75" s="350"/>
      <c r="I75" s="109">
        <f>SUM(I67:I73)/SUM(H67:H73)</f>
        <v>-5.4827586206896581E-2</v>
      </c>
      <c r="J75" s="289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 spans="1:30" s="5" customFormat="1" ht="20.8" customHeight="1" thickBot="1" x14ac:dyDescent="0.45">
      <c r="A76" s="6"/>
      <c r="B76" s="20"/>
      <c r="C76" s="20"/>
      <c r="D76" s="20"/>
      <c r="E76" s="20"/>
      <c r="F76" s="20"/>
      <c r="G76" s="20"/>
      <c r="H76" s="20"/>
      <c r="I76" s="20"/>
      <c r="J76" s="28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ht="41.7" customHeight="1" thickBot="1" x14ac:dyDescent="0.45">
      <c r="A77" s="6"/>
      <c r="B77" s="323" t="s">
        <v>626</v>
      </c>
      <c r="C77" s="324"/>
      <c r="D77" s="324"/>
      <c r="E77" s="324"/>
      <c r="F77" s="324"/>
      <c r="G77" s="324"/>
      <c r="H77" s="324"/>
      <c r="I77" s="325"/>
      <c r="J77" s="287"/>
      <c r="K7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20.8" customHeight="1" thickBot="1" x14ac:dyDescent="0.45">
      <c r="A78" s="6"/>
      <c r="B78" s="20"/>
      <c r="C78" s="20"/>
      <c r="D78" s="20"/>
      <c r="E78" s="20"/>
      <c r="F78" s="20"/>
      <c r="G78" s="20"/>
      <c r="H78" s="20"/>
      <c r="I78" s="20"/>
      <c r="J78" s="28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23" customFormat="1" ht="23.05" customHeight="1" thickBot="1" x14ac:dyDescent="0.55000000000000004">
      <c r="A79" s="7"/>
      <c r="B79" s="342" t="s">
        <v>2</v>
      </c>
      <c r="C79" s="343"/>
      <c r="D79" s="344"/>
      <c r="E79" s="69" t="s">
        <v>1</v>
      </c>
      <c r="F79" s="69" t="s">
        <v>5</v>
      </c>
      <c r="G79" s="70" t="s">
        <v>0</v>
      </c>
      <c r="H79" s="69" t="s">
        <v>6</v>
      </c>
      <c r="I79" s="71" t="s">
        <v>7</v>
      </c>
      <c r="J79" s="288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pans="1:30" s="5" customFormat="1" ht="30" customHeight="1" x14ac:dyDescent="0.4">
      <c r="A80" s="6"/>
      <c r="B80" s="72">
        <v>1</v>
      </c>
      <c r="C80" s="73"/>
      <c r="D80" s="76" t="s">
        <v>10</v>
      </c>
      <c r="E80" s="77" t="s">
        <v>133</v>
      </c>
      <c r="F80" s="78" t="s">
        <v>89</v>
      </c>
      <c r="G80" s="79">
        <v>3.03</v>
      </c>
      <c r="H80" s="80">
        <v>0.5</v>
      </c>
      <c r="I80" s="81">
        <v>-0.5</v>
      </c>
      <c r="J80" s="28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ht="30" customHeight="1" x14ac:dyDescent="0.4">
      <c r="A81" s="6"/>
      <c r="B81" s="118">
        <v>2</v>
      </c>
      <c r="C81" s="119"/>
      <c r="D81" s="120" t="s">
        <v>10</v>
      </c>
      <c r="E81" s="129" t="s">
        <v>627</v>
      </c>
      <c r="F81" s="122" t="s">
        <v>88</v>
      </c>
      <c r="G81" s="130">
        <v>2.67</v>
      </c>
      <c r="H81" s="124">
        <v>0.75</v>
      </c>
      <c r="I81" s="131">
        <f>(G81*H81)-H81</f>
        <v>1.2524999999999999</v>
      </c>
      <c r="J81" s="28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5" customFormat="1" ht="30" customHeight="1" thickBot="1" x14ac:dyDescent="0.45">
      <c r="A82" s="6"/>
      <c r="B82" s="132">
        <v>3</v>
      </c>
      <c r="C82" s="133"/>
      <c r="D82" s="134" t="s">
        <v>9</v>
      </c>
      <c r="E82" s="135" t="s">
        <v>392</v>
      </c>
      <c r="F82" s="136" t="s">
        <v>88</v>
      </c>
      <c r="G82" s="137">
        <v>1.73</v>
      </c>
      <c r="H82" s="138">
        <v>1</v>
      </c>
      <c r="I82" s="139">
        <f>(G82*H82)-H82</f>
        <v>0.73</v>
      </c>
      <c r="J82" s="287"/>
      <c r="K82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37" customFormat="1" ht="24.55" customHeight="1" x14ac:dyDescent="0.3">
      <c r="A83" s="36"/>
      <c r="B83" s="42"/>
      <c r="C83" s="42"/>
      <c r="D83" s="42"/>
      <c r="E83" s="42"/>
      <c r="F83" s="68">
        <f>SUM(H80:H82)</f>
        <v>2.25</v>
      </c>
      <c r="G83" s="345" t="s">
        <v>111</v>
      </c>
      <c r="H83" s="346"/>
      <c r="I83" s="126">
        <f>SUM(I80:I82)</f>
        <v>1.4824999999999999</v>
      </c>
      <c r="J83" s="289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</row>
    <row r="84" spans="1:30" s="5" customFormat="1" ht="24.55" customHeight="1" thickBot="1" x14ac:dyDescent="0.45">
      <c r="A84" s="6"/>
      <c r="B84" s="8"/>
      <c r="C84" s="8"/>
      <c r="D84" s="12"/>
      <c r="E84" s="8"/>
      <c r="F84" s="8"/>
      <c r="G84" s="347" t="s">
        <v>3</v>
      </c>
      <c r="H84" s="348"/>
      <c r="I84" s="127">
        <f>SUM(I80:I82)/SUM(H80:H82)</f>
        <v>0.65888888888888886</v>
      </c>
      <c r="J84" s="28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ht="20.8" customHeight="1" thickBot="1" x14ac:dyDescent="0.45">
      <c r="A85" s="6"/>
      <c r="B85" s="20"/>
      <c r="C85" s="20"/>
      <c r="D85" s="20"/>
      <c r="E85" s="20"/>
      <c r="F85" s="20"/>
      <c r="G85" s="20"/>
      <c r="H85" s="20"/>
      <c r="I85" s="20"/>
      <c r="J85" s="28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ht="41.7" customHeight="1" thickBot="1" x14ac:dyDescent="0.45">
      <c r="A86" s="6"/>
      <c r="B86" s="323" t="s">
        <v>633</v>
      </c>
      <c r="C86" s="324"/>
      <c r="D86" s="324"/>
      <c r="E86" s="324"/>
      <c r="F86" s="324"/>
      <c r="G86" s="324"/>
      <c r="H86" s="324"/>
      <c r="I86" s="325"/>
      <c r="J86" s="287"/>
      <c r="K8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ht="20.8" customHeight="1" thickBot="1" x14ac:dyDescent="0.45">
      <c r="A87" s="6"/>
      <c r="B87" s="20"/>
      <c r="C87" s="20"/>
      <c r="D87" s="20"/>
      <c r="E87" s="20"/>
      <c r="F87" s="20"/>
      <c r="G87" s="20"/>
      <c r="H87" s="20"/>
      <c r="I87" s="20"/>
      <c r="J87" s="28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23" customFormat="1" ht="23.05" customHeight="1" thickBot="1" x14ac:dyDescent="0.55000000000000004">
      <c r="A88" s="7"/>
      <c r="B88" s="364" t="s">
        <v>2</v>
      </c>
      <c r="C88" s="365"/>
      <c r="D88" s="366"/>
      <c r="E88" s="17" t="s">
        <v>1</v>
      </c>
      <c r="F88" s="17" t="s">
        <v>5</v>
      </c>
      <c r="G88" s="18" t="s">
        <v>0</v>
      </c>
      <c r="H88" s="17" t="s">
        <v>6</v>
      </c>
      <c r="I88" s="19" t="s">
        <v>7</v>
      </c>
      <c r="J88" s="288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1:30" s="5" customFormat="1" ht="30" customHeight="1" x14ac:dyDescent="0.4">
      <c r="A89" s="6"/>
      <c r="B89" s="224">
        <v>1</v>
      </c>
      <c r="C89" s="225"/>
      <c r="D89" s="226" t="s">
        <v>10</v>
      </c>
      <c r="E89" s="227" t="s">
        <v>603</v>
      </c>
      <c r="F89" s="78" t="s">
        <v>89</v>
      </c>
      <c r="G89" s="228">
        <v>5.55</v>
      </c>
      <c r="H89" s="229">
        <v>0.5</v>
      </c>
      <c r="I89" s="31">
        <v>-0.5</v>
      </c>
      <c r="J89" s="28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ht="30" customHeight="1" x14ac:dyDescent="0.4">
      <c r="A90" s="6"/>
      <c r="B90" s="28">
        <v>2</v>
      </c>
      <c r="C90" s="24"/>
      <c r="D90" s="13" t="s">
        <v>10</v>
      </c>
      <c r="E90" s="34" t="s">
        <v>638</v>
      </c>
      <c r="F90" s="1" t="s">
        <v>89</v>
      </c>
      <c r="G90" s="30">
        <v>15</v>
      </c>
      <c r="H90" s="25">
        <v>0.1</v>
      </c>
      <c r="I90" s="43">
        <v>-0.1</v>
      </c>
      <c r="J90" s="28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30" customHeight="1" x14ac:dyDescent="0.4">
      <c r="A91" s="6"/>
      <c r="B91" s="28">
        <v>3</v>
      </c>
      <c r="C91" s="24"/>
      <c r="D91" s="13" t="s">
        <v>10</v>
      </c>
      <c r="E91" s="34" t="s">
        <v>639</v>
      </c>
      <c r="F91" s="1" t="s">
        <v>89</v>
      </c>
      <c r="G91" s="30">
        <v>15</v>
      </c>
      <c r="H91" s="25">
        <v>0.1</v>
      </c>
      <c r="I91" s="43">
        <v>-0.1</v>
      </c>
      <c r="J91" s="28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30" customHeight="1" x14ac:dyDescent="0.4">
      <c r="A92" s="6"/>
      <c r="B92" s="118">
        <v>4</v>
      </c>
      <c r="C92" s="119"/>
      <c r="D92" s="120" t="s">
        <v>10</v>
      </c>
      <c r="E92" s="129" t="s">
        <v>640</v>
      </c>
      <c r="F92" s="122" t="s">
        <v>88</v>
      </c>
      <c r="G92" s="130">
        <v>2.75</v>
      </c>
      <c r="H92" s="124">
        <v>0.75</v>
      </c>
      <c r="I92" s="131">
        <f t="shared" ref="I92:I99" si="3">(G92*H92)-H92</f>
        <v>1.3125</v>
      </c>
      <c r="J92" s="287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30" customHeight="1" x14ac:dyDescent="0.4">
      <c r="A93" s="6"/>
      <c r="B93" s="28">
        <v>5</v>
      </c>
      <c r="C93" s="24"/>
      <c r="D93" s="13" t="s">
        <v>10</v>
      </c>
      <c r="E93" s="34" t="s">
        <v>641</v>
      </c>
      <c r="F93" s="1" t="s">
        <v>89</v>
      </c>
      <c r="G93" s="30">
        <v>2.5</v>
      </c>
      <c r="H93" s="25">
        <v>0.75</v>
      </c>
      <c r="I93" s="43">
        <v>-0.75</v>
      </c>
      <c r="J93" s="28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ht="30" customHeight="1" x14ac:dyDescent="0.4">
      <c r="A94" s="6"/>
      <c r="B94" s="28">
        <v>6</v>
      </c>
      <c r="C94" s="24"/>
      <c r="D94" s="13" t="s">
        <v>10</v>
      </c>
      <c r="E94" s="34" t="s">
        <v>642</v>
      </c>
      <c r="F94" s="1" t="s">
        <v>89</v>
      </c>
      <c r="G94" s="30">
        <v>2.5</v>
      </c>
      <c r="H94" s="25">
        <v>0.75</v>
      </c>
      <c r="I94" s="43">
        <v>-0.75</v>
      </c>
      <c r="J94" s="28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ht="30" customHeight="1" x14ac:dyDescent="0.4">
      <c r="A95" s="6"/>
      <c r="B95" s="118">
        <v>7</v>
      </c>
      <c r="C95" s="119"/>
      <c r="D95" s="120" t="s">
        <v>9</v>
      </c>
      <c r="E95" s="129" t="s">
        <v>609</v>
      </c>
      <c r="F95" s="122" t="s">
        <v>88</v>
      </c>
      <c r="G95" s="130">
        <v>3.5</v>
      </c>
      <c r="H95" s="124">
        <v>0.5</v>
      </c>
      <c r="I95" s="131">
        <f t="shared" si="3"/>
        <v>1.25</v>
      </c>
      <c r="J95" s="28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ht="30" customHeight="1" x14ac:dyDescent="0.4">
      <c r="A96" s="6"/>
      <c r="B96" s="28">
        <v>8</v>
      </c>
      <c r="C96" s="24"/>
      <c r="D96" s="13" t="s">
        <v>9</v>
      </c>
      <c r="E96" s="34" t="s">
        <v>608</v>
      </c>
      <c r="F96" s="1" t="s">
        <v>89</v>
      </c>
      <c r="G96" s="30">
        <v>6.5</v>
      </c>
      <c r="H96" s="25">
        <v>0.25</v>
      </c>
      <c r="I96" s="43">
        <v>-0.25</v>
      </c>
      <c r="J96" s="287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ht="30" customHeight="1" x14ac:dyDescent="0.4">
      <c r="A97" s="6"/>
      <c r="B97" s="118">
        <v>9</v>
      </c>
      <c r="C97" s="119"/>
      <c r="D97" s="120" t="s">
        <v>9</v>
      </c>
      <c r="E97" s="129" t="s">
        <v>643</v>
      </c>
      <c r="F97" s="122" t="s">
        <v>88</v>
      </c>
      <c r="G97" s="130">
        <v>2.1</v>
      </c>
      <c r="H97" s="124">
        <v>1</v>
      </c>
      <c r="I97" s="131">
        <f t="shared" si="3"/>
        <v>1.1000000000000001</v>
      </c>
      <c r="J97" s="287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ht="30" customHeight="1" x14ac:dyDescent="0.4">
      <c r="A98" s="6"/>
      <c r="B98" s="28">
        <v>10</v>
      </c>
      <c r="C98" s="24"/>
      <c r="D98" s="13" t="s">
        <v>9</v>
      </c>
      <c r="E98" s="34" t="s">
        <v>644</v>
      </c>
      <c r="F98" s="1" t="s">
        <v>89</v>
      </c>
      <c r="G98" s="30">
        <v>2</v>
      </c>
      <c r="H98" s="25">
        <v>1</v>
      </c>
      <c r="I98" s="43">
        <v>-1</v>
      </c>
      <c r="J98" s="28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ht="30" customHeight="1" x14ac:dyDescent="0.4">
      <c r="A99" s="6"/>
      <c r="B99" s="118">
        <v>11</v>
      </c>
      <c r="C99" s="119"/>
      <c r="D99" s="120" t="s">
        <v>9</v>
      </c>
      <c r="E99" s="129" t="s">
        <v>645</v>
      </c>
      <c r="F99" s="122" t="s">
        <v>88</v>
      </c>
      <c r="G99" s="130">
        <v>9.5</v>
      </c>
      <c r="H99" s="124">
        <v>0.5</v>
      </c>
      <c r="I99" s="131">
        <f t="shared" si="3"/>
        <v>4.25</v>
      </c>
      <c r="J99" s="28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ht="30" customHeight="1" x14ac:dyDescent="0.4">
      <c r="A100" s="6"/>
      <c r="B100" s="28">
        <v>12</v>
      </c>
      <c r="C100" s="24"/>
      <c r="D100" s="13" t="s">
        <v>9</v>
      </c>
      <c r="E100" s="34" t="s">
        <v>646</v>
      </c>
      <c r="F100" s="1" t="s">
        <v>89</v>
      </c>
      <c r="G100" s="30">
        <v>17</v>
      </c>
      <c r="H100" s="25">
        <v>0.1</v>
      </c>
      <c r="I100" s="43">
        <v>-0.1</v>
      </c>
      <c r="J100" s="287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ht="30" customHeight="1" x14ac:dyDescent="0.4">
      <c r="A101" s="6"/>
      <c r="B101" s="28">
        <v>13</v>
      </c>
      <c r="C101" s="24"/>
      <c r="D101" s="13" t="s">
        <v>9</v>
      </c>
      <c r="E101" s="34" t="s">
        <v>647</v>
      </c>
      <c r="F101" s="1" t="s">
        <v>89</v>
      </c>
      <c r="G101" s="30">
        <v>5.5</v>
      </c>
      <c r="H101" s="25">
        <v>0.25</v>
      </c>
      <c r="I101" s="43">
        <v>-0.25</v>
      </c>
      <c r="J101" s="287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ht="30" customHeight="1" x14ac:dyDescent="0.4">
      <c r="A102" s="6"/>
      <c r="B102" s="28">
        <v>14</v>
      </c>
      <c r="C102" s="24"/>
      <c r="D102" s="13" t="s">
        <v>9</v>
      </c>
      <c r="E102" s="34" t="s">
        <v>648</v>
      </c>
      <c r="F102" s="1" t="s">
        <v>89</v>
      </c>
      <c r="G102" s="30">
        <v>2.5</v>
      </c>
      <c r="H102" s="25">
        <v>1</v>
      </c>
      <c r="I102" s="43">
        <v>-1</v>
      </c>
      <c r="J102" s="28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ht="30" customHeight="1" thickBot="1" x14ac:dyDescent="0.45">
      <c r="A103" s="6"/>
      <c r="B103" s="29">
        <v>15</v>
      </c>
      <c r="C103" s="26"/>
      <c r="D103" s="16" t="s">
        <v>9</v>
      </c>
      <c r="E103" s="35" t="s">
        <v>156</v>
      </c>
      <c r="F103" s="15" t="s">
        <v>89</v>
      </c>
      <c r="G103" s="32">
        <v>1.97</v>
      </c>
      <c r="H103" s="27">
        <v>1</v>
      </c>
      <c r="I103" s="45">
        <v>-1</v>
      </c>
      <c r="J103" s="287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37" customFormat="1" ht="25" customHeight="1" x14ac:dyDescent="0.3">
      <c r="A104" s="36"/>
      <c r="B104" s="42"/>
      <c r="C104" s="42"/>
      <c r="D104" s="42"/>
      <c r="E104" s="42"/>
      <c r="F104" s="68">
        <f>SUM(H89:H103)</f>
        <v>8.5500000000000007</v>
      </c>
      <c r="G104" s="345" t="s">
        <v>111</v>
      </c>
      <c r="H104" s="346"/>
      <c r="I104" s="126">
        <f>SUM(I89:I103)</f>
        <v>2.1125000000000007</v>
      </c>
      <c r="J104" s="289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</row>
    <row r="105" spans="1:30" s="40" customFormat="1" ht="25" customHeight="1" thickBot="1" x14ac:dyDescent="0.45">
      <c r="A105" s="38"/>
      <c r="B105" s="39"/>
      <c r="C105" s="39"/>
      <c r="D105" s="12"/>
      <c r="E105" s="5"/>
      <c r="F105" s="107"/>
      <c r="G105" s="347" t="s">
        <v>3</v>
      </c>
      <c r="H105" s="348"/>
      <c r="I105" s="127">
        <f>SUM(I89:I103)/SUM(H89:H103)</f>
        <v>0.24707602339181292</v>
      </c>
      <c r="J105" s="289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</row>
    <row r="106" spans="1:30" s="5" customFormat="1" ht="20.8" customHeight="1" thickBot="1" x14ac:dyDescent="0.45">
      <c r="A106" s="6"/>
      <c r="B106" s="20"/>
      <c r="C106" s="20"/>
      <c r="D106" s="20"/>
      <c r="E106" s="20"/>
      <c r="F106" s="20"/>
      <c r="G106" s="20"/>
      <c r="H106" s="20"/>
      <c r="I106" s="20"/>
      <c r="J106" s="287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ht="41.7" customHeight="1" thickBot="1" x14ac:dyDescent="0.45">
      <c r="A107" s="6"/>
      <c r="B107" s="323" t="s">
        <v>634</v>
      </c>
      <c r="C107" s="324"/>
      <c r="D107" s="324"/>
      <c r="E107" s="324"/>
      <c r="F107" s="324"/>
      <c r="G107" s="324"/>
      <c r="H107" s="324"/>
      <c r="I107" s="325"/>
      <c r="J107" s="287"/>
      <c r="K107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ht="20.8" customHeight="1" thickBot="1" x14ac:dyDescent="0.45">
      <c r="A108" s="6"/>
      <c r="B108" s="20"/>
      <c r="C108" s="20"/>
      <c r="D108" s="20"/>
      <c r="E108" s="20"/>
      <c r="F108" s="20"/>
      <c r="G108" s="20"/>
      <c r="H108" s="20"/>
      <c r="I108" s="20"/>
      <c r="J108" s="28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23" customFormat="1" ht="23.05" customHeight="1" thickBot="1" x14ac:dyDescent="0.55000000000000004">
      <c r="A109" s="7"/>
      <c r="B109" s="364" t="s">
        <v>2</v>
      </c>
      <c r="C109" s="365"/>
      <c r="D109" s="366"/>
      <c r="E109" s="17" t="s">
        <v>1</v>
      </c>
      <c r="F109" s="17" t="s">
        <v>5</v>
      </c>
      <c r="G109" s="18" t="s">
        <v>0</v>
      </c>
      <c r="H109" s="17" t="s">
        <v>6</v>
      </c>
      <c r="I109" s="19" t="s">
        <v>7</v>
      </c>
      <c r="J109" s="288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s="5" customFormat="1" ht="30" customHeight="1" x14ac:dyDescent="0.4">
      <c r="A110" s="6"/>
      <c r="B110" s="72">
        <v>1</v>
      </c>
      <c r="C110" s="73"/>
      <c r="D110" s="76" t="s">
        <v>10</v>
      </c>
      <c r="E110" s="77" t="s">
        <v>566</v>
      </c>
      <c r="F110" s="78" t="s">
        <v>89</v>
      </c>
      <c r="G110" s="79">
        <v>5.5</v>
      </c>
      <c r="H110" s="80">
        <v>0.25</v>
      </c>
      <c r="I110" s="81">
        <v>-0.25</v>
      </c>
      <c r="J110" s="28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ht="30" customHeight="1" x14ac:dyDescent="0.4">
      <c r="A111" s="6"/>
      <c r="B111" s="28">
        <v>2</v>
      </c>
      <c r="C111" s="24"/>
      <c r="D111" s="13" t="s">
        <v>10</v>
      </c>
      <c r="E111" s="34" t="s">
        <v>380</v>
      </c>
      <c r="F111" s="1" t="s">
        <v>89</v>
      </c>
      <c r="G111" s="30">
        <v>8</v>
      </c>
      <c r="H111" s="25">
        <v>0.25</v>
      </c>
      <c r="I111" s="43">
        <v>-0.25</v>
      </c>
      <c r="J111" s="287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ht="30" customHeight="1" x14ac:dyDescent="0.4">
      <c r="A112" s="6"/>
      <c r="B112" s="28">
        <v>3</v>
      </c>
      <c r="C112" s="24"/>
      <c r="D112" s="13" t="s">
        <v>10</v>
      </c>
      <c r="E112" s="34" t="s">
        <v>635</v>
      </c>
      <c r="F112" s="1" t="s">
        <v>89</v>
      </c>
      <c r="G112" s="30">
        <v>9</v>
      </c>
      <c r="H112" s="25">
        <v>0.1</v>
      </c>
      <c r="I112" s="43">
        <v>-0.1</v>
      </c>
      <c r="J112" s="287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ht="30" customHeight="1" x14ac:dyDescent="0.4">
      <c r="A113" s="6"/>
      <c r="B113" s="28">
        <v>4</v>
      </c>
      <c r="C113" s="24"/>
      <c r="D113" s="13" t="s">
        <v>8</v>
      </c>
      <c r="E113" s="34" t="s">
        <v>346</v>
      </c>
      <c r="F113" s="1" t="s">
        <v>89</v>
      </c>
      <c r="G113" s="30">
        <v>7</v>
      </c>
      <c r="H113" s="25">
        <v>0.25</v>
      </c>
      <c r="I113" s="43">
        <v>-0.25</v>
      </c>
      <c r="J113" s="28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ht="30" customHeight="1" x14ac:dyDescent="0.4">
      <c r="A114" s="6"/>
      <c r="B114" s="118">
        <v>5</v>
      </c>
      <c r="C114" s="119"/>
      <c r="D114" s="120" t="s">
        <v>8</v>
      </c>
      <c r="E114" s="129" t="s">
        <v>572</v>
      </c>
      <c r="F114" s="122" t="s">
        <v>88</v>
      </c>
      <c r="G114" s="130">
        <v>2.2000000000000002</v>
      </c>
      <c r="H114" s="124">
        <v>0.25</v>
      </c>
      <c r="I114" s="131">
        <f t="shared" ref="I114:I120" si="4">(G114*H114)-H114</f>
        <v>0.30000000000000004</v>
      </c>
      <c r="J114" s="28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30" customHeight="1" x14ac:dyDescent="0.4">
      <c r="A115" s="6"/>
      <c r="B115" s="28">
        <v>6</v>
      </c>
      <c r="C115" s="24"/>
      <c r="D115" s="13" t="s">
        <v>8</v>
      </c>
      <c r="E115" s="34" t="s">
        <v>548</v>
      </c>
      <c r="F115" s="1" t="s">
        <v>89</v>
      </c>
      <c r="G115" s="30">
        <v>9</v>
      </c>
      <c r="H115" s="25">
        <v>0.25</v>
      </c>
      <c r="I115" s="43">
        <v>-0.25</v>
      </c>
      <c r="J115" s="287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ht="30" customHeight="1" x14ac:dyDescent="0.4">
      <c r="A116" s="6"/>
      <c r="B116" s="28">
        <v>7</v>
      </c>
      <c r="C116" s="24"/>
      <c r="D116" s="13" t="s">
        <v>8</v>
      </c>
      <c r="E116" s="34" t="s">
        <v>636</v>
      </c>
      <c r="F116" s="1" t="s">
        <v>89</v>
      </c>
      <c r="G116" s="30">
        <v>1.8</v>
      </c>
      <c r="H116" s="25">
        <v>0.25</v>
      </c>
      <c r="I116" s="43">
        <v>-0.25</v>
      </c>
      <c r="J116" s="28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customHeight="1" x14ac:dyDescent="0.4">
      <c r="A117" s="6"/>
      <c r="B117" s="28">
        <v>8</v>
      </c>
      <c r="C117" s="24"/>
      <c r="D117" s="13" t="s">
        <v>8</v>
      </c>
      <c r="E117" s="34" t="s">
        <v>485</v>
      </c>
      <c r="F117" s="1" t="s">
        <v>89</v>
      </c>
      <c r="G117" s="30">
        <v>11</v>
      </c>
      <c r="H117" s="25">
        <v>0.25</v>
      </c>
      <c r="I117" s="43">
        <v>-0.25</v>
      </c>
      <c r="J117" s="287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118">
        <v>9</v>
      </c>
      <c r="C118" s="119"/>
      <c r="D118" s="120" t="s">
        <v>8</v>
      </c>
      <c r="E118" s="129" t="s">
        <v>349</v>
      </c>
      <c r="F118" s="122" t="s">
        <v>88</v>
      </c>
      <c r="G118" s="130">
        <v>3</v>
      </c>
      <c r="H118" s="124">
        <v>0.25</v>
      </c>
      <c r="I118" s="131">
        <f t="shared" si="4"/>
        <v>0.5</v>
      </c>
      <c r="J118" s="287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x14ac:dyDescent="0.4">
      <c r="A119" s="6"/>
      <c r="B119" s="118">
        <v>10</v>
      </c>
      <c r="C119" s="119"/>
      <c r="D119" s="120" t="s">
        <v>8</v>
      </c>
      <c r="E119" s="129" t="s">
        <v>614</v>
      </c>
      <c r="F119" s="122" t="s">
        <v>88</v>
      </c>
      <c r="G119" s="130">
        <v>11</v>
      </c>
      <c r="H119" s="124">
        <v>0.25</v>
      </c>
      <c r="I119" s="131">
        <f t="shared" si="4"/>
        <v>2.5</v>
      </c>
      <c r="J119" s="28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ht="30" customHeight="1" thickBot="1" x14ac:dyDescent="0.45">
      <c r="A120" s="6"/>
      <c r="B120" s="132">
        <v>11</v>
      </c>
      <c r="C120" s="133"/>
      <c r="D120" s="134" t="s">
        <v>8</v>
      </c>
      <c r="E120" s="135" t="s">
        <v>637</v>
      </c>
      <c r="F120" s="136" t="s">
        <v>88</v>
      </c>
      <c r="G120" s="137">
        <v>3</v>
      </c>
      <c r="H120" s="138">
        <v>0.25</v>
      </c>
      <c r="I120" s="139">
        <f t="shared" si="4"/>
        <v>0.5</v>
      </c>
      <c r="J120" s="287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37" customFormat="1" ht="25" customHeight="1" x14ac:dyDescent="0.3">
      <c r="A121" s="36"/>
      <c r="B121" s="42"/>
      <c r="C121" s="42"/>
      <c r="D121" s="42"/>
      <c r="E121" s="42"/>
      <c r="F121" s="68">
        <f>SUM(H110:H120)</f>
        <v>2.6</v>
      </c>
      <c r="G121" s="345" t="s">
        <v>111</v>
      </c>
      <c r="H121" s="346"/>
      <c r="I121" s="126">
        <f>SUM(I110:I120)</f>
        <v>2.2000000000000002</v>
      </c>
      <c r="J121" s="289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</row>
    <row r="122" spans="1:30" s="40" customFormat="1" ht="25" customHeight="1" thickBot="1" x14ac:dyDescent="0.45">
      <c r="A122" s="38"/>
      <c r="B122" s="39"/>
      <c r="C122" s="39"/>
      <c r="D122" s="12"/>
      <c r="E122" s="5"/>
      <c r="F122" s="107"/>
      <c r="G122" s="347" t="s">
        <v>3</v>
      </c>
      <c r="H122" s="348"/>
      <c r="I122" s="127">
        <f>SUM(I110:I120)/SUM(H110:H120)</f>
        <v>0.84615384615384615</v>
      </c>
      <c r="J122" s="289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</row>
    <row r="123" spans="1:30" s="5" customFormat="1" ht="20.8" customHeight="1" thickBot="1" x14ac:dyDescent="0.45">
      <c r="A123" s="6"/>
      <c r="B123" s="20"/>
      <c r="C123" s="20"/>
      <c r="D123" s="20"/>
      <c r="E123" s="20"/>
      <c r="F123" s="20"/>
      <c r="G123" s="20"/>
      <c r="H123" s="20"/>
      <c r="I123" s="20"/>
      <c r="J123" s="287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ht="41.7" customHeight="1" thickBot="1" x14ac:dyDescent="0.45">
      <c r="A124" s="6"/>
      <c r="B124" s="323" t="s">
        <v>649</v>
      </c>
      <c r="C124" s="324"/>
      <c r="D124" s="324"/>
      <c r="E124" s="324"/>
      <c r="F124" s="324"/>
      <c r="G124" s="324"/>
      <c r="H124" s="324"/>
      <c r="I124" s="325"/>
      <c r="J12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ht="20.8" customHeight="1" thickBot="1" x14ac:dyDescent="0.45">
      <c r="A125" s="6"/>
      <c r="B125" s="20"/>
      <c r="C125" s="20"/>
      <c r="D125" s="20"/>
      <c r="E125" s="20"/>
      <c r="F125" s="20"/>
      <c r="G125" s="20"/>
      <c r="H125" s="20"/>
      <c r="I125" s="20"/>
      <c r="J125" s="287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23" customFormat="1" ht="23.05" customHeight="1" thickBot="1" x14ac:dyDescent="0.55000000000000004">
      <c r="A126" s="7"/>
      <c r="B126" s="342" t="s">
        <v>2</v>
      </c>
      <c r="C126" s="343"/>
      <c r="D126" s="344"/>
      <c r="E126" s="69" t="s">
        <v>1</v>
      </c>
      <c r="F126" s="69" t="s">
        <v>5</v>
      </c>
      <c r="G126" s="70" t="s">
        <v>0</v>
      </c>
      <c r="H126" s="69" t="s">
        <v>6</v>
      </c>
      <c r="I126" s="71" t="s">
        <v>7</v>
      </c>
      <c r="J126" s="288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1:30" s="5" customFormat="1" ht="30" customHeight="1" x14ac:dyDescent="0.4">
      <c r="A127" s="6"/>
      <c r="B127" s="110">
        <v>1</v>
      </c>
      <c r="C127" s="111"/>
      <c r="D127" s="112" t="s">
        <v>10</v>
      </c>
      <c r="E127" s="113" t="s">
        <v>652</v>
      </c>
      <c r="F127" s="114" t="s">
        <v>88</v>
      </c>
      <c r="G127" s="115">
        <v>1.75</v>
      </c>
      <c r="H127" s="116">
        <v>1.25</v>
      </c>
      <c r="I127" s="117">
        <f t="shared" ref="I127" si="5">(G127*H127)-H127</f>
        <v>0.9375</v>
      </c>
      <c r="J127" s="287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30" customHeight="1" thickBot="1" x14ac:dyDescent="0.45">
      <c r="A128" s="6"/>
      <c r="B128" s="29">
        <v>2</v>
      </c>
      <c r="C128" s="26"/>
      <c r="D128" s="16" t="s">
        <v>8</v>
      </c>
      <c r="E128" s="35" t="s">
        <v>628</v>
      </c>
      <c r="F128" s="15" t="s">
        <v>89</v>
      </c>
      <c r="G128" s="32">
        <v>2.5</v>
      </c>
      <c r="H128" s="27">
        <v>0.5</v>
      </c>
      <c r="I128" s="45">
        <v>-0.5</v>
      </c>
      <c r="J128" s="287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37" customFormat="1" ht="25" customHeight="1" x14ac:dyDescent="0.3">
      <c r="A129" s="36"/>
      <c r="B129" s="42"/>
      <c r="C129" s="42"/>
      <c r="D129" s="42"/>
      <c r="E129" s="42"/>
      <c r="F129" s="68">
        <f>SUM(H127:H128)</f>
        <v>1.75</v>
      </c>
      <c r="G129" s="345" t="s">
        <v>111</v>
      </c>
      <c r="H129" s="346"/>
      <c r="I129" s="126">
        <f>SUM(I127:I128)</f>
        <v>0.4375</v>
      </c>
      <c r="J129" s="289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s="40" customFormat="1" ht="25" customHeight="1" thickBot="1" x14ac:dyDescent="0.45">
      <c r="A130" s="38"/>
      <c r="B130" s="39"/>
      <c r="C130" s="39"/>
      <c r="D130" s="12"/>
      <c r="E130" s="5"/>
      <c r="F130" s="107"/>
      <c r="G130" s="347" t="s">
        <v>3</v>
      </c>
      <c r="H130" s="348"/>
      <c r="I130" s="127">
        <f>SUM(I127:I128)/SUM(H127:H128)</f>
        <v>0.25</v>
      </c>
      <c r="J130" s="289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pans="1:30" s="5" customFormat="1" ht="20.8" customHeight="1" thickBot="1" x14ac:dyDescent="0.45">
      <c r="A131" s="6"/>
      <c r="B131" s="20"/>
      <c r="C131" s="20"/>
      <c r="D131" s="20"/>
      <c r="E131" s="20"/>
      <c r="F131" s="20"/>
      <c r="G131" s="20"/>
      <c r="H131" s="20"/>
      <c r="I131" s="20"/>
      <c r="J131" s="287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41.7" customHeight="1" thickBot="1" x14ac:dyDescent="0.45">
      <c r="A132" s="6"/>
      <c r="B132" s="323" t="s">
        <v>650</v>
      </c>
      <c r="C132" s="324"/>
      <c r="D132" s="324"/>
      <c r="E132" s="324"/>
      <c r="F132" s="324"/>
      <c r="G132" s="324"/>
      <c r="H132" s="324"/>
      <c r="I132" s="325"/>
      <c r="J132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ht="20.8" customHeight="1" thickBot="1" x14ac:dyDescent="0.45">
      <c r="A133" s="6"/>
      <c r="B133" s="20"/>
      <c r="C133" s="20"/>
      <c r="D133" s="20"/>
      <c r="E133" s="20"/>
      <c r="F133" s="20"/>
      <c r="G133" s="20"/>
      <c r="H133" s="20"/>
      <c r="I133" s="20"/>
      <c r="J133" s="28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23" customFormat="1" ht="23.05" customHeight="1" thickBot="1" x14ac:dyDescent="0.55000000000000004">
      <c r="A134" s="7"/>
      <c r="B134" s="342" t="s">
        <v>2</v>
      </c>
      <c r="C134" s="343"/>
      <c r="D134" s="344"/>
      <c r="E134" s="69" t="s">
        <v>1</v>
      </c>
      <c r="F134" s="69" t="s">
        <v>5</v>
      </c>
      <c r="G134" s="70" t="s">
        <v>0</v>
      </c>
      <c r="H134" s="69" t="s">
        <v>6</v>
      </c>
      <c r="I134" s="71" t="s">
        <v>7</v>
      </c>
      <c r="J134" s="288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1:30" s="5" customFormat="1" ht="30" customHeight="1" x14ac:dyDescent="0.4">
      <c r="A135" s="6"/>
      <c r="B135" s="72">
        <v>1</v>
      </c>
      <c r="C135" s="73"/>
      <c r="D135" s="76" t="s">
        <v>10</v>
      </c>
      <c r="E135" s="77" t="s">
        <v>519</v>
      </c>
      <c r="F135" s="78" t="s">
        <v>89</v>
      </c>
      <c r="G135" s="79">
        <v>3.5</v>
      </c>
      <c r="H135" s="80">
        <v>0.75</v>
      </c>
      <c r="I135" s="81">
        <v>-0.75</v>
      </c>
      <c r="J135" s="28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ht="30" customHeight="1" thickBot="1" x14ac:dyDescent="0.45">
      <c r="A136" s="6"/>
      <c r="B136" s="132">
        <v>2</v>
      </c>
      <c r="C136" s="133"/>
      <c r="D136" s="134" t="s">
        <v>9</v>
      </c>
      <c r="E136" s="135" t="s">
        <v>655</v>
      </c>
      <c r="F136" s="136" t="s">
        <v>88</v>
      </c>
      <c r="G136" s="137">
        <v>1.72</v>
      </c>
      <c r="H136" s="138">
        <v>1</v>
      </c>
      <c r="I136" s="139">
        <f t="shared" ref="I136" si="6">(G136*H136)-H136</f>
        <v>0.72</v>
      </c>
      <c r="J136" s="28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37" customFormat="1" ht="24.55" customHeight="1" x14ac:dyDescent="0.3">
      <c r="A137" s="36"/>
      <c r="B137" s="42"/>
      <c r="C137" s="42"/>
      <c r="D137" s="42"/>
      <c r="E137" s="42"/>
      <c r="F137" s="68">
        <f>SUM(H135:H136)</f>
        <v>1.75</v>
      </c>
      <c r="G137" s="351" t="s">
        <v>111</v>
      </c>
      <c r="H137" s="352"/>
      <c r="I137" s="108">
        <f>SUM(I135:I136)</f>
        <v>-3.0000000000000027E-2</v>
      </c>
      <c r="J137" s="289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</row>
    <row r="138" spans="1:30" s="5" customFormat="1" ht="24.55" customHeight="1" thickBot="1" x14ac:dyDescent="0.45">
      <c r="A138" s="6"/>
      <c r="B138" s="8"/>
      <c r="C138" s="8"/>
      <c r="D138" s="12"/>
      <c r="E138" s="8"/>
      <c r="F138" s="8"/>
      <c r="G138" s="349" t="s">
        <v>3</v>
      </c>
      <c r="H138" s="350"/>
      <c r="I138" s="109">
        <f>SUM(I135:I136)/SUM(H135:H136)</f>
        <v>-1.7142857142857158E-2</v>
      </c>
      <c r="J138" s="28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ht="20.8" customHeight="1" thickBot="1" x14ac:dyDescent="0.45">
      <c r="A139" s="6"/>
      <c r="B139" s="20"/>
      <c r="C139" s="20"/>
      <c r="D139" s="20"/>
      <c r="E139" s="20"/>
      <c r="F139" s="20"/>
      <c r="G139" s="20"/>
      <c r="H139" s="20"/>
      <c r="I139" s="20"/>
      <c r="J139" s="287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ht="41.7" customHeight="1" thickBot="1" x14ac:dyDescent="0.45">
      <c r="A140" s="6"/>
      <c r="B140" s="323" t="s">
        <v>651</v>
      </c>
      <c r="C140" s="324"/>
      <c r="D140" s="324"/>
      <c r="E140" s="324"/>
      <c r="F140" s="324"/>
      <c r="G140" s="324"/>
      <c r="H140" s="324"/>
      <c r="I140" s="325"/>
      <c r="J140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20.8" customHeight="1" thickBot="1" x14ac:dyDescent="0.45">
      <c r="A141" s="6"/>
      <c r="B141" s="20"/>
      <c r="C141" s="20"/>
      <c r="D141" s="20"/>
      <c r="E141" s="20"/>
      <c r="F141" s="20"/>
      <c r="G141" s="20"/>
      <c r="H141" s="20"/>
      <c r="I141" s="20"/>
      <c r="J141" s="287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23" customFormat="1" ht="23.05" customHeight="1" thickBot="1" x14ac:dyDescent="0.55000000000000004">
      <c r="A142" s="7"/>
      <c r="B142" s="342" t="s">
        <v>2</v>
      </c>
      <c r="C142" s="343"/>
      <c r="D142" s="344"/>
      <c r="E142" s="69" t="s">
        <v>1</v>
      </c>
      <c r="F142" s="69" t="s">
        <v>5</v>
      </c>
      <c r="G142" s="70" t="s">
        <v>0</v>
      </c>
      <c r="H142" s="69" t="s">
        <v>6</v>
      </c>
      <c r="I142" s="71" t="s">
        <v>7</v>
      </c>
      <c r="J142" s="288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1:30" s="5" customFormat="1" ht="30" customHeight="1" x14ac:dyDescent="0.4">
      <c r="A143" s="6"/>
      <c r="B143" s="110">
        <v>1</v>
      </c>
      <c r="C143" s="111"/>
      <c r="D143" s="112" t="s">
        <v>9</v>
      </c>
      <c r="E143" s="290" t="s">
        <v>392</v>
      </c>
      <c r="F143" s="114" t="s">
        <v>88</v>
      </c>
      <c r="G143" s="115">
        <v>1.66</v>
      </c>
      <c r="H143" s="116">
        <v>1</v>
      </c>
      <c r="I143" s="117">
        <f t="shared" ref="I143" si="7">(G143*H143)-H143</f>
        <v>0.65999999999999992</v>
      </c>
      <c r="J143" s="28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ht="30" customHeight="1" x14ac:dyDescent="0.4">
      <c r="A144" s="6"/>
      <c r="B144" s="28">
        <v>2</v>
      </c>
      <c r="C144" s="24"/>
      <c r="D144" s="13" t="s">
        <v>9</v>
      </c>
      <c r="E144" s="34" t="s">
        <v>653</v>
      </c>
      <c r="F144" s="1" t="s">
        <v>89</v>
      </c>
      <c r="G144" s="30">
        <v>3.33</v>
      </c>
      <c r="H144" s="25">
        <v>0.5</v>
      </c>
      <c r="I144" s="43">
        <v>-0.5</v>
      </c>
      <c r="J144" s="28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ht="30" customHeight="1" thickBot="1" x14ac:dyDescent="0.45">
      <c r="A145" s="6"/>
      <c r="B145" s="29">
        <v>3</v>
      </c>
      <c r="C145" s="26"/>
      <c r="D145" s="16" t="s">
        <v>9</v>
      </c>
      <c r="E145" s="35" t="s">
        <v>654</v>
      </c>
      <c r="F145" s="15" t="s">
        <v>89</v>
      </c>
      <c r="G145" s="32">
        <v>8.5299999999999994</v>
      </c>
      <c r="H145" s="27">
        <v>0.25</v>
      </c>
      <c r="I145" s="45">
        <v>-0.25</v>
      </c>
      <c r="J145" s="28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37" customFormat="1" ht="24.55" customHeight="1" x14ac:dyDescent="0.4">
      <c r="A146" s="36"/>
      <c r="B146" s="42"/>
      <c r="C146" s="42"/>
      <c r="D146" s="42"/>
      <c r="E146" s="42"/>
      <c r="F146" s="68">
        <f>SUM(H143:H145)</f>
        <v>1.75</v>
      </c>
      <c r="G146" s="351" t="s">
        <v>111</v>
      </c>
      <c r="H146" s="352"/>
      <c r="I146" s="108">
        <f>SUM(I143:I145)</f>
        <v>-9.000000000000008E-2</v>
      </c>
      <c r="J146" s="289"/>
      <c r="K14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</row>
    <row r="147" spans="1:30" s="5" customFormat="1" ht="24.55" customHeight="1" thickBot="1" x14ac:dyDescent="0.45">
      <c r="A147" s="6"/>
      <c r="B147" s="8"/>
      <c r="C147" s="8"/>
      <c r="D147" s="12"/>
      <c r="E147" s="8"/>
      <c r="F147" s="8"/>
      <c r="G147" s="349" t="s">
        <v>3</v>
      </c>
      <c r="H147" s="350"/>
      <c r="I147" s="109">
        <f>SUM(I142:I145)/SUM(H142:H145)</f>
        <v>-5.1428571428571476E-2</v>
      </c>
      <c r="J147" s="28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ht="20.8" customHeight="1" x14ac:dyDescent="0.4">
      <c r="A148" s="6"/>
      <c r="B148" s="20"/>
      <c r="C148" s="20"/>
      <c r="D148" s="20"/>
      <c r="E148" s="20"/>
      <c r="F148" s="20"/>
      <c r="G148" s="20"/>
      <c r="H148" s="20"/>
      <c r="I148" s="20"/>
      <c r="J148" s="28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4">
      <c r="A149" s="6"/>
      <c r="B149" s="8"/>
      <c r="C149" s="8"/>
      <c r="D149" s="12"/>
      <c r="E149" s="8"/>
      <c r="F149" s="8"/>
      <c r="G149" s="9"/>
      <c r="H149" s="8"/>
      <c r="I149" s="9"/>
      <c r="J149" s="28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4">
      <c r="A150" s="6"/>
      <c r="B150" s="8"/>
      <c r="C150" s="8"/>
      <c r="D150" s="12"/>
      <c r="E150" s="8"/>
      <c r="F150" s="8"/>
      <c r="G150" s="9"/>
      <c r="H150" s="8"/>
      <c r="I150" s="9"/>
      <c r="J150" s="28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4">
      <c r="A151" s="6"/>
      <c r="B151" s="8"/>
      <c r="C151" s="8"/>
      <c r="D151" s="12"/>
      <c r="E151" s="8"/>
      <c r="F151" s="8"/>
      <c r="G151" s="9"/>
      <c r="H151" s="8"/>
      <c r="I151" s="9"/>
      <c r="J151" s="28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J152" s="28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J153" s="28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4">
      <c r="A154" s="6"/>
      <c r="B154" s="8"/>
      <c r="C154" s="8"/>
      <c r="D154" s="12"/>
      <c r="E154" s="8"/>
      <c r="F154" s="8"/>
      <c r="G154" s="9"/>
      <c r="H154" s="8"/>
      <c r="I154" s="9"/>
      <c r="J154" s="28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4">
      <c r="A155" s="6"/>
      <c r="B155" s="8"/>
      <c r="C155" s="8"/>
      <c r="D155" s="12"/>
      <c r="E155" s="8"/>
      <c r="F155" s="8"/>
      <c r="G155" s="9"/>
      <c r="H155" s="8"/>
      <c r="I155" s="9"/>
      <c r="J155" s="28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4">
      <c r="A156" s="6"/>
      <c r="B156" s="8"/>
      <c r="C156" s="8"/>
      <c r="D156" s="12"/>
      <c r="E156" s="8"/>
      <c r="F156" s="8"/>
      <c r="G156" s="9"/>
      <c r="H156" s="8"/>
      <c r="I156" s="9"/>
      <c r="J156" s="28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4">
      <c r="A157" s="6"/>
      <c r="B157" s="8"/>
      <c r="C157" s="8"/>
      <c r="D157" s="12"/>
      <c r="E157" s="8"/>
      <c r="F157" s="8"/>
      <c r="G157" s="9"/>
      <c r="H157" s="8"/>
      <c r="I157" s="9"/>
      <c r="J157" s="28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4">
      <c r="A158" s="6"/>
      <c r="B158" s="8"/>
      <c r="C158" s="8"/>
      <c r="D158" s="12"/>
      <c r="E158" s="8"/>
      <c r="F158" s="8"/>
      <c r="G158" s="9"/>
      <c r="H158" s="8"/>
      <c r="I158" s="9"/>
      <c r="J158" s="28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4">
      <c r="A159" s="6"/>
      <c r="B159" s="8"/>
      <c r="C159" s="8"/>
      <c r="D159" s="12"/>
      <c r="E159" s="8"/>
      <c r="F159" s="8"/>
      <c r="G159" s="9"/>
      <c r="H159" s="8"/>
      <c r="I159" s="9"/>
      <c r="J159" s="28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4">
      <c r="A160" s="6"/>
      <c r="B160" s="8"/>
      <c r="C160" s="8"/>
      <c r="D160" s="12"/>
      <c r="E160" s="8"/>
      <c r="F160" s="8"/>
      <c r="G160" s="9"/>
      <c r="H160" s="8"/>
      <c r="I160" s="9"/>
      <c r="J160" s="28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x14ac:dyDescent="0.4">
      <c r="A161" s="6"/>
      <c r="B161" s="8"/>
      <c r="C161" s="8"/>
      <c r="D161" s="12"/>
      <c r="E161" s="8"/>
      <c r="F161" s="8"/>
      <c r="G161" s="9"/>
      <c r="H161" s="8"/>
      <c r="I161" s="9"/>
      <c r="J161" s="28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x14ac:dyDescent="0.4">
      <c r="A162" s="6"/>
      <c r="B162" s="8"/>
      <c r="C162" s="8"/>
      <c r="D162" s="12"/>
      <c r="E162" s="8"/>
      <c r="F162" s="8"/>
      <c r="G162" s="9"/>
      <c r="H162" s="8"/>
      <c r="I162" s="9"/>
      <c r="J162" s="287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x14ac:dyDescent="0.4">
      <c r="A163" s="6"/>
      <c r="B163" s="8"/>
      <c r="C163" s="8"/>
      <c r="D163" s="12"/>
      <c r="E163" s="8"/>
      <c r="F163" s="8"/>
      <c r="G163" s="9"/>
      <c r="H163" s="8"/>
      <c r="I163" s="9"/>
      <c r="J163" s="287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x14ac:dyDescent="0.4">
      <c r="A164" s="6"/>
      <c r="B164" s="8"/>
      <c r="C164" s="8"/>
      <c r="D164" s="12"/>
      <c r="E164" s="8"/>
      <c r="F164" s="8"/>
      <c r="G164" s="9"/>
      <c r="H164" s="8"/>
      <c r="I164" s="9"/>
      <c r="J164" s="287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x14ac:dyDescent="0.4">
      <c r="A165" s="6"/>
      <c r="B165" s="8"/>
      <c r="C165" s="8"/>
      <c r="D165" s="12"/>
      <c r="E165" s="8"/>
      <c r="F165" s="8"/>
      <c r="G165" s="9"/>
      <c r="H165" s="8"/>
      <c r="I165" s="9"/>
      <c r="J165" s="287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x14ac:dyDescent="0.4">
      <c r="A166" s="6"/>
      <c r="B166" s="8"/>
      <c r="C166" s="8"/>
      <c r="D166" s="12"/>
      <c r="E166" s="8"/>
      <c r="F166" s="8"/>
      <c r="G166" s="9"/>
      <c r="H166" s="8"/>
      <c r="I166" s="9"/>
      <c r="J166" s="287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x14ac:dyDescent="0.4">
      <c r="A167" s="6"/>
      <c r="B167" s="8"/>
      <c r="C167" s="8"/>
      <c r="D167" s="12"/>
      <c r="E167" s="8"/>
      <c r="F167" s="8"/>
      <c r="G167" s="9"/>
      <c r="H167" s="8"/>
      <c r="I167" s="9"/>
      <c r="J167" s="287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x14ac:dyDescent="0.4">
      <c r="A168" s="6"/>
      <c r="B168" s="8"/>
      <c r="C168" s="8"/>
      <c r="D168" s="12"/>
      <c r="E168" s="8"/>
      <c r="F168" s="8"/>
      <c r="G168" s="9"/>
      <c r="H168" s="8"/>
      <c r="I168" s="9"/>
      <c r="J168" s="28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x14ac:dyDescent="0.4">
      <c r="A169" s="6"/>
      <c r="B169" s="8"/>
      <c r="C169" s="8"/>
      <c r="D169" s="12"/>
      <c r="E169" s="8"/>
      <c r="F169" s="8"/>
      <c r="G169" s="9"/>
      <c r="H169" s="8"/>
      <c r="I169" s="9"/>
      <c r="J169" s="287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x14ac:dyDescent="0.4">
      <c r="A170" s="6"/>
      <c r="B170" s="8"/>
      <c r="C170" s="8"/>
      <c r="D170" s="12"/>
      <c r="E170" s="8"/>
      <c r="F170" s="8"/>
      <c r="G170" s="9"/>
      <c r="H170" s="8"/>
      <c r="I170" s="9"/>
      <c r="J170" s="28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x14ac:dyDescent="0.4">
      <c r="A171" s="6"/>
      <c r="B171" s="8"/>
      <c r="C171" s="8"/>
      <c r="D171" s="12"/>
      <c r="E171" s="8"/>
      <c r="F171" s="8"/>
      <c r="G171" s="9"/>
      <c r="H171" s="8"/>
      <c r="I171" s="9"/>
      <c r="J171" s="287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x14ac:dyDescent="0.4">
      <c r="A172" s="6"/>
      <c r="B172" s="8"/>
      <c r="C172" s="8"/>
      <c r="D172" s="12"/>
      <c r="E172" s="8"/>
      <c r="F172" s="8"/>
      <c r="G172" s="9"/>
      <c r="H172" s="8"/>
      <c r="I172" s="9"/>
      <c r="J172" s="287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x14ac:dyDescent="0.4">
      <c r="A173" s="6"/>
      <c r="B173" s="8"/>
      <c r="C173" s="8"/>
      <c r="D173" s="12"/>
      <c r="E173" s="8"/>
      <c r="F173" s="8"/>
      <c r="G173" s="9"/>
      <c r="H173" s="8"/>
      <c r="I173" s="9"/>
      <c r="J173" s="28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x14ac:dyDescent="0.4">
      <c r="A174" s="6"/>
      <c r="B174" s="8"/>
      <c r="C174" s="8"/>
      <c r="D174" s="12"/>
      <c r="E174" s="8"/>
      <c r="F174" s="8"/>
      <c r="G174" s="9"/>
      <c r="H174" s="8"/>
      <c r="I174" s="9"/>
      <c r="J174" s="287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4">
      <c r="A175" s="6"/>
      <c r="B175" s="8"/>
      <c r="C175" s="8"/>
      <c r="D175" s="12"/>
      <c r="E175" s="8"/>
      <c r="F175" s="8"/>
      <c r="G175" s="9"/>
      <c r="H175" s="8"/>
      <c r="I175" s="9"/>
      <c r="J175" s="287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4">
      <c r="A176" s="6"/>
      <c r="B176" s="8"/>
      <c r="C176" s="8"/>
      <c r="D176" s="12"/>
      <c r="E176" s="8"/>
      <c r="F176" s="8"/>
      <c r="G176" s="9"/>
      <c r="H176" s="8"/>
      <c r="I176" s="9"/>
      <c r="J176" s="287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4">
      <c r="A177" s="6"/>
      <c r="B177" s="8"/>
      <c r="C177" s="8"/>
      <c r="D177" s="12"/>
      <c r="E177" s="8"/>
      <c r="F177" s="8"/>
      <c r="G177" s="9"/>
      <c r="H177" s="8"/>
      <c r="I177" s="9"/>
      <c r="J177" s="287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x14ac:dyDescent="0.4">
      <c r="A178" s="6"/>
      <c r="B178" s="8"/>
      <c r="C178" s="8"/>
      <c r="D178" s="12"/>
      <c r="E178" s="8"/>
      <c r="F178" s="8"/>
      <c r="G178" s="9"/>
      <c r="H178" s="8"/>
      <c r="I178" s="9"/>
      <c r="J178" s="287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x14ac:dyDescent="0.4">
      <c r="A179" s="6"/>
      <c r="B179" s="8"/>
      <c r="C179" s="8"/>
      <c r="D179" s="12"/>
      <c r="E179" s="8"/>
      <c r="F179" s="8"/>
      <c r="G179" s="9"/>
      <c r="H179" s="8"/>
      <c r="I179" s="9"/>
      <c r="J179" s="287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x14ac:dyDescent="0.4">
      <c r="A180" s="6"/>
      <c r="B180" s="8"/>
      <c r="C180" s="8"/>
      <c r="D180" s="12"/>
      <c r="E180" s="8"/>
      <c r="F180" s="8"/>
      <c r="G180" s="9"/>
      <c r="H180" s="8"/>
      <c r="I180" s="9"/>
      <c r="J180" s="287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s="5" customFormat="1" x14ac:dyDescent="0.4">
      <c r="A181" s="6"/>
      <c r="B181" s="8"/>
      <c r="C181" s="8"/>
      <c r="D181" s="12"/>
      <c r="E181" s="8"/>
      <c r="F181" s="8"/>
      <c r="G181" s="9"/>
      <c r="H181" s="8"/>
      <c r="I181" s="9"/>
      <c r="J181" s="287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s="5" customFormat="1" x14ac:dyDescent="0.4">
      <c r="A182" s="6"/>
      <c r="B182" s="8"/>
      <c r="C182" s="8"/>
      <c r="D182" s="12"/>
      <c r="E182" s="8"/>
      <c r="F182" s="8"/>
      <c r="G182" s="9"/>
      <c r="H182" s="8"/>
      <c r="I182" s="9"/>
      <c r="J182" s="28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s="5" customFormat="1" x14ac:dyDescent="0.4">
      <c r="A183" s="6"/>
      <c r="B183" s="8"/>
      <c r="C183" s="8"/>
      <c r="D183" s="12"/>
      <c r="E183" s="8"/>
      <c r="F183" s="8"/>
      <c r="G183" s="9"/>
      <c r="H183" s="8"/>
      <c r="I183" s="9"/>
      <c r="J183" s="28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5" customFormat="1" x14ac:dyDescent="0.4">
      <c r="A184" s="6"/>
      <c r="B184" s="8"/>
      <c r="C184" s="8"/>
      <c r="D184" s="12"/>
      <c r="E184" s="8"/>
      <c r="F184" s="8"/>
      <c r="G184" s="9"/>
      <c r="H184" s="8"/>
      <c r="I184" s="9"/>
      <c r="J184" s="28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s="5" customFormat="1" x14ac:dyDescent="0.4">
      <c r="A185" s="6"/>
      <c r="B185" s="8"/>
      <c r="C185" s="8"/>
      <c r="D185" s="12"/>
      <c r="E185" s="8"/>
      <c r="F185" s="8"/>
      <c r="G185" s="9"/>
      <c r="H185" s="8"/>
      <c r="I185" s="9"/>
      <c r="J185" s="287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s="5" customFormat="1" x14ac:dyDescent="0.4">
      <c r="A186" s="6"/>
      <c r="B186" s="8"/>
      <c r="C186" s="8"/>
      <c r="D186" s="12"/>
      <c r="E186" s="8"/>
      <c r="F186" s="8"/>
      <c r="G186" s="9"/>
      <c r="H186" s="8"/>
      <c r="I186" s="9"/>
      <c r="J186" s="28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5" customFormat="1" x14ac:dyDescent="0.4">
      <c r="A187" s="6"/>
      <c r="B187" s="8"/>
      <c r="C187" s="8"/>
      <c r="D187" s="12"/>
      <c r="E187" s="8"/>
      <c r="F187" s="8"/>
      <c r="G187" s="9"/>
      <c r="H187" s="8"/>
      <c r="I187" s="9"/>
      <c r="J187" s="287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s="5" customFormat="1" x14ac:dyDescent="0.4">
      <c r="A188" s="6"/>
      <c r="B188" s="8"/>
      <c r="C188" s="8"/>
      <c r="D188" s="12"/>
      <c r="E188" s="8"/>
      <c r="F188" s="8"/>
      <c r="G188" s="9"/>
      <c r="H188" s="8"/>
      <c r="I188" s="9"/>
      <c r="J188" s="287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5" customFormat="1" x14ac:dyDescent="0.4">
      <c r="A189" s="6"/>
      <c r="B189" s="8"/>
      <c r="C189" s="8"/>
      <c r="D189" s="12"/>
      <c r="E189" s="8"/>
      <c r="F189" s="8"/>
      <c r="G189" s="9"/>
      <c r="H189" s="8"/>
      <c r="I189" s="9"/>
      <c r="J189" s="287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s="5" customFormat="1" x14ac:dyDescent="0.4">
      <c r="A190" s="6"/>
      <c r="B190" s="8"/>
      <c r="C190" s="8"/>
      <c r="D190" s="12"/>
      <c r="E190" s="8"/>
      <c r="F190" s="8"/>
      <c r="G190" s="9"/>
      <c r="H190" s="8"/>
      <c r="I190" s="9"/>
      <c r="J190" s="28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5" customFormat="1" x14ac:dyDescent="0.4">
      <c r="A191" s="6"/>
      <c r="B191" s="8"/>
      <c r="C191" s="8"/>
      <c r="D191" s="12"/>
      <c r="E191" s="8"/>
      <c r="F191" s="8"/>
      <c r="G191" s="9"/>
      <c r="H191" s="8"/>
      <c r="I191" s="9"/>
      <c r="J191" s="287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s="5" customFormat="1" x14ac:dyDescent="0.4">
      <c r="A192" s="6"/>
      <c r="B192" s="8"/>
      <c r="C192" s="8"/>
      <c r="D192" s="12"/>
      <c r="E192" s="8"/>
      <c r="F192" s="8"/>
      <c r="G192" s="9"/>
      <c r="H192" s="8"/>
      <c r="I192" s="9"/>
      <c r="J192" s="287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s="5" customFormat="1" x14ac:dyDescent="0.4">
      <c r="A193" s="6"/>
      <c r="B193" s="8"/>
      <c r="C193" s="8"/>
      <c r="D193" s="12"/>
      <c r="E193" s="8"/>
      <c r="F193" s="8"/>
      <c r="G193" s="9"/>
      <c r="H193" s="8"/>
      <c r="I193" s="9"/>
      <c r="J193" s="287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x14ac:dyDescent="0.4">
      <c r="A194" s="6"/>
      <c r="B194" s="8"/>
      <c r="C194" s="8"/>
      <c r="D194" s="12"/>
      <c r="E194" s="8"/>
      <c r="F194" s="8"/>
      <c r="G194" s="9"/>
      <c r="H194" s="8"/>
      <c r="I194" s="9"/>
      <c r="J194" s="287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x14ac:dyDescent="0.4">
      <c r="A195" s="6"/>
      <c r="B195" s="8"/>
      <c r="C195" s="8"/>
      <c r="D195" s="12"/>
      <c r="E195" s="8"/>
      <c r="F195" s="8"/>
      <c r="G195" s="9"/>
      <c r="H195" s="8"/>
      <c r="I195" s="9"/>
      <c r="J195" s="287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5" customFormat="1" x14ac:dyDescent="0.4">
      <c r="A196" s="6"/>
      <c r="B196" s="8"/>
      <c r="C196" s="8"/>
      <c r="D196" s="12"/>
      <c r="E196" s="8"/>
      <c r="F196" s="8"/>
      <c r="G196" s="9"/>
      <c r="H196" s="8"/>
      <c r="I196" s="9"/>
      <c r="J196" s="287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s="5" customFormat="1" x14ac:dyDescent="0.4">
      <c r="A197" s="6"/>
      <c r="B197" s="8"/>
      <c r="C197" s="8"/>
      <c r="D197" s="12"/>
      <c r="E197" s="8"/>
      <c r="F197" s="8"/>
      <c r="G197" s="9"/>
      <c r="H197" s="8"/>
      <c r="I197" s="9"/>
      <c r="J197" s="287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x14ac:dyDescent="0.4">
      <c r="A198" s="6"/>
      <c r="B198" s="8"/>
      <c r="C198" s="8"/>
      <c r="D198" s="12"/>
      <c r="E198" s="8"/>
      <c r="F198" s="8"/>
      <c r="G198" s="9"/>
      <c r="H198" s="8"/>
      <c r="I198" s="9"/>
      <c r="J198" s="287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x14ac:dyDescent="0.4">
      <c r="A199" s="6"/>
      <c r="B199" s="8"/>
      <c r="C199" s="8"/>
      <c r="D199" s="12"/>
      <c r="E199" s="8"/>
      <c r="F199" s="8"/>
      <c r="G199" s="9"/>
      <c r="H199" s="8"/>
      <c r="I199" s="9"/>
      <c r="J199" s="287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5" customFormat="1" x14ac:dyDescent="0.4">
      <c r="A200" s="6"/>
      <c r="B200" s="8"/>
      <c r="C200" s="8"/>
      <c r="D200" s="12"/>
      <c r="E200" s="8"/>
      <c r="F200" s="8"/>
      <c r="G200" s="9"/>
      <c r="H200" s="8"/>
      <c r="I200" s="9"/>
      <c r="J200" s="287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s="5" customFormat="1" x14ac:dyDescent="0.4">
      <c r="A201" s="6"/>
      <c r="B201" s="8"/>
      <c r="C201" s="8"/>
      <c r="D201" s="12"/>
      <c r="E201" s="8"/>
      <c r="F201" s="8"/>
      <c r="G201" s="9"/>
      <c r="H201" s="8"/>
      <c r="I201" s="9"/>
      <c r="J201" s="287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s="5" customFormat="1" x14ac:dyDescent="0.4">
      <c r="A202" s="6"/>
      <c r="B202" s="8"/>
      <c r="C202" s="8"/>
      <c r="D202" s="12"/>
      <c r="E202" s="8"/>
      <c r="F202" s="8"/>
      <c r="G202" s="9"/>
      <c r="H202" s="8"/>
      <c r="I202" s="9"/>
      <c r="J202" s="287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x14ac:dyDescent="0.4">
      <c r="A203" s="6"/>
      <c r="B203" s="8"/>
      <c r="C203" s="8"/>
      <c r="D203" s="12"/>
      <c r="E203" s="8"/>
      <c r="F203" s="8"/>
      <c r="G203" s="9"/>
      <c r="H203" s="8"/>
      <c r="I203" s="9"/>
      <c r="J203" s="287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5" customFormat="1" x14ac:dyDescent="0.4">
      <c r="A204" s="6"/>
      <c r="B204" s="8"/>
      <c r="C204" s="8"/>
      <c r="D204" s="12"/>
      <c r="E204" s="8"/>
      <c r="F204" s="8"/>
      <c r="G204" s="9"/>
      <c r="H204" s="8"/>
      <c r="I204" s="9"/>
      <c r="J204" s="287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s="5" customFormat="1" x14ac:dyDescent="0.4">
      <c r="A205" s="6"/>
      <c r="B205" s="8"/>
      <c r="C205" s="8"/>
      <c r="D205" s="12"/>
      <c r="E205" s="8"/>
      <c r="F205" s="8"/>
      <c r="G205" s="9"/>
      <c r="H205" s="8"/>
      <c r="I205" s="9"/>
      <c r="J205" s="287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s="5" customFormat="1" x14ac:dyDescent="0.4">
      <c r="A206" s="6"/>
      <c r="B206" s="8"/>
      <c r="C206" s="8"/>
      <c r="D206" s="12"/>
      <c r="E206" s="8"/>
      <c r="F206" s="8"/>
      <c r="G206" s="9"/>
      <c r="H206" s="8"/>
      <c r="I206" s="9"/>
      <c r="J206" s="287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s="5" customFormat="1" x14ac:dyDescent="0.4">
      <c r="A207" s="6"/>
      <c r="B207" s="8"/>
      <c r="C207" s="8"/>
      <c r="D207" s="12"/>
      <c r="E207" s="8"/>
      <c r="F207" s="8"/>
      <c r="G207" s="9"/>
      <c r="H207" s="8"/>
      <c r="I207" s="9"/>
      <c r="J207" s="287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s="5" customFormat="1" x14ac:dyDescent="0.4">
      <c r="A208" s="6"/>
      <c r="B208" s="8"/>
      <c r="C208" s="8"/>
      <c r="D208" s="12"/>
      <c r="E208" s="8"/>
      <c r="F208" s="8"/>
      <c r="G208" s="9"/>
      <c r="H208" s="8"/>
      <c r="I208" s="9"/>
      <c r="J208" s="287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s="5" customFormat="1" x14ac:dyDescent="0.4">
      <c r="A209" s="6"/>
      <c r="B209" s="8"/>
      <c r="C209" s="8"/>
      <c r="D209" s="12"/>
      <c r="E209" s="8"/>
      <c r="F209" s="8"/>
      <c r="G209" s="9"/>
      <c r="H209" s="8"/>
      <c r="I209" s="9"/>
      <c r="J209" s="287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s="5" customFormat="1" x14ac:dyDescent="0.4">
      <c r="A210" s="6"/>
      <c r="B210" s="8"/>
      <c r="C210" s="8"/>
      <c r="D210" s="12"/>
      <c r="E210" s="8"/>
      <c r="F210" s="8"/>
      <c r="G210" s="9"/>
      <c r="H210" s="8"/>
      <c r="I210" s="9"/>
      <c r="J210" s="28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s="5" customFormat="1" x14ac:dyDescent="0.4">
      <c r="A211" s="6"/>
      <c r="B211" s="8"/>
      <c r="C211" s="8"/>
      <c r="D211" s="12"/>
      <c r="E211" s="8"/>
      <c r="F211" s="8"/>
      <c r="G211" s="9"/>
      <c r="H211" s="8"/>
      <c r="I211" s="9"/>
      <c r="J211" s="287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s="5" customFormat="1" x14ac:dyDescent="0.4">
      <c r="A212" s="6"/>
      <c r="B212" s="8"/>
      <c r="C212" s="8"/>
      <c r="D212" s="12"/>
      <c r="E212" s="8"/>
      <c r="F212" s="8"/>
      <c r="G212" s="9"/>
      <c r="H212" s="8"/>
      <c r="I212" s="9"/>
      <c r="J212" s="287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s="5" customFormat="1" x14ac:dyDescent="0.4">
      <c r="A213" s="6"/>
      <c r="B213" s="8"/>
      <c r="C213" s="8"/>
      <c r="D213" s="12"/>
      <c r="E213" s="8"/>
      <c r="F213" s="8"/>
      <c r="G213" s="9"/>
      <c r="H213" s="8"/>
      <c r="I213" s="9"/>
      <c r="J213" s="287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s="5" customFormat="1" x14ac:dyDescent="0.4">
      <c r="A214" s="6"/>
      <c r="B214" s="8"/>
      <c r="C214" s="8"/>
      <c r="D214" s="12"/>
      <c r="E214" s="8"/>
      <c r="F214" s="8"/>
      <c r="G214" s="9"/>
      <c r="H214" s="8"/>
      <c r="I214" s="9"/>
      <c r="J214" s="287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s="5" customFormat="1" x14ac:dyDescent="0.4">
      <c r="A215" s="6"/>
      <c r="B215" s="8"/>
      <c r="C215" s="8"/>
      <c r="D215" s="12"/>
      <c r="E215" s="8"/>
      <c r="F215" s="8"/>
      <c r="G215" s="9"/>
      <c r="H215" s="8"/>
      <c r="I215" s="9"/>
      <c r="J215" s="287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s="5" customFormat="1" x14ac:dyDescent="0.4">
      <c r="A216" s="6"/>
      <c r="B216" s="8"/>
      <c r="C216" s="8"/>
      <c r="D216" s="12"/>
      <c r="E216" s="8"/>
      <c r="F216" s="8"/>
      <c r="G216" s="9"/>
      <c r="H216" s="8"/>
      <c r="I216" s="9"/>
      <c r="J216" s="287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s="5" customFormat="1" x14ac:dyDescent="0.4">
      <c r="A217" s="6"/>
      <c r="B217" s="8"/>
      <c r="C217" s="8"/>
      <c r="D217" s="12"/>
      <c r="E217" s="8"/>
      <c r="F217" s="8"/>
      <c r="G217" s="9"/>
      <c r="H217" s="8"/>
      <c r="I217" s="9"/>
      <c r="J217" s="287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s="5" customFormat="1" x14ac:dyDescent="0.4">
      <c r="A218" s="6"/>
      <c r="B218" s="8"/>
      <c r="C218" s="8"/>
      <c r="D218" s="12"/>
      <c r="E218" s="8"/>
      <c r="F218" s="8"/>
      <c r="G218" s="9"/>
      <c r="H218" s="8"/>
      <c r="I218" s="9"/>
      <c r="J218" s="287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s="5" customFormat="1" x14ac:dyDescent="0.4">
      <c r="A219" s="6"/>
      <c r="B219" s="8"/>
      <c r="C219" s="8"/>
      <c r="D219" s="12"/>
      <c r="E219" s="8"/>
      <c r="F219" s="8"/>
      <c r="G219" s="9"/>
      <c r="H219" s="8"/>
      <c r="I219" s="9"/>
      <c r="J219" s="287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s="5" customFormat="1" x14ac:dyDescent="0.4">
      <c r="A220" s="6"/>
      <c r="B220" s="8"/>
      <c r="C220" s="8"/>
      <c r="D220" s="12"/>
      <c r="E220" s="8"/>
      <c r="F220" s="8"/>
      <c r="G220" s="9"/>
      <c r="H220" s="8"/>
      <c r="I220" s="9"/>
      <c r="J220" s="287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s="5" customFormat="1" x14ac:dyDescent="0.4">
      <c r="A221" s="6"/>
      <c r="B221" s="8"/>
      <c r="C221" s="8"/>
      <c r="D221" s="12"/>
      <c r="E221" s="8"/>
      <c r="F221" s="8"/>
      <c r="G221" s="9"/>
      <c r="H221" s="8"/>
      <c r="I221" s="9"/>
      <c r="J221" s="287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s="5" customFormat="1" x14ac:dyDescent="0.4">
      <c r="A222" s="6"/>
      <c r="B222" s="8"/>
      <c r="C222" s="8"/>
      <c r="D222" s="12"/>
      <c r="E222" s="8"/>
      <c r="F222" s="8"/>
      <c r="G222" s="9"/>
      <c r="H222" s="8"/>
      <c r="I222" s="9"/>
      <c r="J222" s="287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s="5" customFormat="1" x14ac:dyDescent="0.4">
      <c r="A223" s="6"/>
      <c r="B223" s="8"/>
      <c r="C223" s="8"/>
      <c r="D223" s="12"/>
      <c r="E223" s="8"/>
      <c r="F223" s="8"/>
      <c r="G223" s="9"/>
      <c r="H223" s="8"/>
      <c r="I223" s="9"/>
      <c r="J223" s="287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s="5" customFormat="1" x14ac:dyDescent="0.4">
      <c r="A224" s="6"/>
      <c r="B224" s="8"/>
      <c r="C224" s="8"/>
      <c r="D224" s="12"/>
      <c r="E224" s="8"/>
      <c r="F224" s="8"/>
      <c r="G224" s="9"/>
      <c r="H224" s="8"/>
      <c r="I224" s="9"/>
      <c r="J224" s="287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s="5" customFormat="1" x14ac:dyDescent="0.4">
      <c r="A225" s="6"/>
      <c r="B225" s="8"/>
      <c r="C225" s="8"/>
      <c r="D225" s="12"/>
      <c r="E225" s="8"/>
      <c r="F225" s="8"/>
      <c r="G225" s="9"/>
      <c r="H225" s="8"/>
      <c r="I225" s="9"/>
      <c r="J225" s="287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s="5" customFormat="1" x14ac:dyDescent="0.4">
      <c r="A226" s="6"/>
      <c r="B226" s="8"/>
      <c r="C226" s="8"/>
      <c r="D226" s="12"/>
      <c r="E226" s="8"/>
      <c r="F226" s="8"/>
      <c r="G226" s="9"/>
      <c r="H226" s="8"/>
      <c r="I226" s="9"/>
      <c r="J226" s="287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s="5" customFormat="1" x14ac:dyDescent="0.4">
      <c r="A227" s="6"/>
      <c r="B227" s="8"/>
      <c r="C227" s="8"/>
      <c r="D227" s="12"/>
      <c r="E227" s="8"/>
      <c r="F227" s="8"/>
      <c r="G227" s="9"/>
      <c r="H227" s="8"/>
      <c r="I227" s="9"/>
      <c r="J227" s="287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s="5" customFormat="1" x14ac:dyDescent="0.4">
      <c r="A228" s="6"/>
      <c r="B228" s="8"/>
      <c r="C228" s="8"/>
      <c r="D228" s="12"/>
      <c r="E228" s="8"/>
      <c r="F228" s="8"/>
      <c r="G228" s="9"/>
      <c r="H228" s="8"/>
      <c r="I228" s="9"/>
      <c r="J228" s="287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s="5" customFormat="1" x14ac:dyDescent="0.4">
      <c r="A229" s="6"/>
      <c r="B229" s="8"/>
      <c r="C229" s="8"/>
      <c r="D229" s="12"/>
      <c r="E229" s="8"/>
      <c r="F229" s="8"/>
      <c r="G229" s="9"/>
      <c r="H229" s="8"/>
      <c r="I229" s="9"/>
      <c r="J229" s="287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s="5" customFormat="1" x14ac:dyDescent="0.4">
      <c r="A230" s="6"/>
      <c r="B230" s="8"/>
      <c r="C230" s="8"/>
      <c r="D230" s="12"/>
      <c r="E230" s="8"/>
      <c r="F230" s="8"/>
      <c r="G230" s="9"/>
      <c r="H230" s="8"/>
      <c r="I230" s="9"/>
      <c r="J230" s="287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s="5" customFormat="1" x14ac:dyDescent="0.4">
      <c r="A231" s="6"/>
      <c r="B231" s="8"/>
      <c r="C231" s="8"/>
      <c r="D231" s="12"/>
      <c r="E231" s="8"/>
      <c r="F231" s="8"/>
      <c r="G231" s="9"/>
      <c r="H231" s="8"/>
      <c r="I231" s="9"/>
      <c r="J231" s="287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s="5" customFormat="1" x14ac:dyDescent="0.4">
      <c r="A232" s="6"/>
      <c r="B232" s="8"/>
      <c r="C232" s="8"/>
      <c r="D232" s="12"/>
      <c r="E232" s="8"/>
      <c r="F232" s="8"/>
      <c r="G232" s="9"/>
      <c r="H232" s="8"/>
      <c r="I232" s="9"/>
      <c r="J232" s="287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s="5" customFormat="1" x14ac:dyDescent="0.4">
      <c r="A233" s="6"/>
      <c r="B233" s="8"/>
      <c r="C233" s="8"/>
      <c r="D233" s="12"/>
      <c r="E233" s="8"/>
      <c r="F233" s="8"/>
      <c r="G233" s="9"/>
      <c r="H233" s="8"/>
      <c r="I233" s="9"/>
      <c r="J233" s="287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s="5" customFormat="1" x14ac:dyDescent="0.4">
      <c r="A234" s="6"/>
      <c r="B234" s="8"/>
      <c r="C234" s="8"/>
      <c r="D234" s="12"/>
      <c r="E234" s="8"/>
      <c r="F234" s="8"/>
      <c r="G234" s="9"/>
      <c r="H234" s="8"/>
      <c r="I234" s="9"/>
      <c r="J234" s="287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s="5" customFormat="1" x14ac:dyDescent="0.4">
      <c r="A235" s="6"/>
      <c r="B235" s="8"/>
      <c r="C235" s="8"/>
      <c r="D235" s="12"/>
      <c r="E235" s="8"/>
      <c r="F235" s="8"/>
      <c r="G235" s="9"/>
      <c r="H235" s="8"/>
      <c r="I235" s="9"/>
      <c r="J235" s="287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s="5" customFormat="1" x14ac:dyDescent="0.4">
      <c r="A236" s="6"/>
      <c r="B236" s="8"/>
      <c r="C236" s="8"/>
      <c r="D236" s="12"/>
      <c r="E236" s="8"/>
      <c r="F236" s="8"/>
      <c r="G236" s="9"/>
      <c r="H236" s="8"/>
      <c r="I236" s="9"/>
      <c r="J236" s="287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s="5" customFormat="1" x14ac:dyDescent="0.4">
      <c r="A237" s="6"/>
      <c r="B237" s="8"/>
      <c r="C237" s="8"/>
      <c r="D237" s="12"/>
      <c r="E237" s="8"/>
      <c r="F237" s="8"/>
      <c r="G237" s="9"/>
      <c r="H237" s="8"/>
      <c r="I237" s="9"/>
      <c r="J237" s="287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s="5" customFormat="1" x14ac:dyDescent="0.4">
      <c r="A238" s="6"/>
      <c r="B238" s="8"/>
      <c r="C238" s="8"/>
      <c r="D238" s="12"/>
      <c r="E238" s="8"/>
      <c r="F238" s="8"/>
      <c r="G238" s="9"/>
      <c r="H238" s="8"/>
      <c r="I238" s="9"/>
      <c r="J238" s="287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s="5" customFormat="1" x14ac:dyDescent="0.4">
      <c r="A239" s="6"/>
      <c r="B239" s="8"/>
      <c r="C239" s="8"/>
      <c r="D239" s="12"/>
      <c r="E239" s="8"/>
      <c r="F239" s="8"/>
      <c r="G239" s="9"/>
      <c r="H239" s="8"/>
      <c r="I239" s="9"/>
      <c r="J239" s="287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s="5" customFormat="1" x14ac:dyDescent="0.4">
      <c r="A240" s="6"/>
      <c r="B240" s="8"/>
      <c r="C240" s="8"/>
      <c r="D240" s="12"/>
      <c r="E240" s="8"/>
      <c r="F240" s="8"/>
      <c r="G240" s="9"/>
      <c r="H240" s="8"/>
      <c r="I240" s="9"/>
      <c r="J240" s="287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s="5" customFormat="1" x14ac:dyDescent="0.4">
      <c r="A241" s="6"/>
      <c r="B241" s="8"/>
      <c r="C241" s="8"/>
      <c r="D241" s="12"/>
      <c r="E241" s="8"/>
      <c r="F241" s="8"/>
      <c r="G241" s="9"/>
      <c r="H241" s="8"/>
      <c r="I241" s="9"/>
      <c r="J241" s="287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s="5" customFormat="1" x14ac:dyDescent="0.4">
      <c r="A242" s="6"/>
      <c r="B242" s="8"/>
      <c r="C242" s="8"/>
      <c r="D242" s="12"/>
      <c r="E242" s="8"/>
      <c r="F242" s="8"/>
      <c r="G242" s="9"/>
      <c r="H242" s="8"/>
      <c r="I242" s="9"/>
      <c r="J242" s="287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s="5" customFormat="1" x14ac:dyDescent="0.4">
      <c r="A243" s="6"/>
      <c r="B243" s="8"/>
      <c r="C243" s="8"/>
      <c r="D243" s="12"/>
      <c r="E243" s="8"/>
      <c r="F243" s="8"/>
      <c r="G243" s="9"/>
      <c r="H243" s="8"/>
      <c r="I243" s="9"/>
      <c r="J243" s="287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s="5" customFormat="1" x14ac:dyDescent="0.4">
      <c r="A244" s="6"/>
      <c r="B244" s="8"/>
      <c r="C244" s="8"/>
      <c r="D244" s="12"/>
      <c r="E244" s="8"/>
      <c r="F244" s="8"/>
      <c r="G244" s="9"/>
      <c r="H244" s="8"/>
      <c r="I244" s="9"/>
      <c r="J244" s="287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s="5" customFormat="1" x14ac:dyDescent="0.4">
      <c r="A245" s="6"/>
      <c r="B245" s="8"/>
      <c r="C245" s="8"/>
      <c r="D245" s="12"/>
      <c r="E245" s="8"/>
      <c r="F245" s="8"/>
      <c r="G245" s="9"/>
      <c r="H245" s="8"/>
      <c r="I245" s="9"/>
      <c r="J245" s="287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s="5" customFormat="1" x14ac:dyDescent="0.4">
      <c r="A246" s="6"/>
      <c r="B246" s="8"/>
      <c r="C246" s="8"/>
      <c r="D246" s="12"/>
      <c r="E246" s="8"/>
      <c r="F246" s="8"/>
      <c r="G246" s="9"/>
      <c r="H246" s="8"/>
      <c r="I246" s="9"/>
      <c r="J246" s="287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s="5" customFormat="1" x14ac:dyDescent="0.4">
      <c r="A247" s="6"/>
      <c r="B247" s="8"/>
      <c r="C247" s="8"/>
      <c r="D247" s="12"/>
      <c r="E247" s="8"/>
      <c r="F247" s="8"/>
      <c r="G247" s="9"/>
      <c r="H247" s="8"/>
      <c r="I247" s="9"/>
      <c r="J247" s="287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s="5" customFormat="1" x14ac:dyDescent="0.4">
      <c r="A248" s="6"/>
      <c r="B248" s="8"/>
      <c r="C248" s="8"/>
      <c r="D248" s="12"/>
      <c r="E248" s="8"/>
      <c r="F248" s="8"/>
      <c r="G248" s="9"/>
      <c r="H248" s="8"/>
      <c r="I248" s="9"/>
      <c r="J248" s="287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s="5" customFormat="1" x14ac:dyDescent="0.4">
      <c r="A249" s="6"/>
      <c r="B249" s="8"/>
      <c r="C249" s="8"/>
      <c r="D249" s="12"/>
      <c r="E249" s="8"/>
      <c r="F249" s="8"/>
      <c r="G249" s="9"/>
      <c r="H249" s="8"/>
      <c r="I249" s="9"/>
      <c r="J249" s="287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s="5" customFormat="1" x14ac:dyDescent="0.4">
      <c r="A250" s="6"/>
      <c r="B250" s="8"/>
      <c r="C250" s="8"/>
      <c r="D250" s="12"/>
      <c r="E250" s="8"/>
      <c r="F250" s="8"/>
      <c r="G250" s="9"/>
      <c r="H250" s="8"/>
      <c r="I250" s="9"/>
      <c r="J250" s="287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s="5" customFormat="1" x14ac:dyDescent="0.4">
      <c r="A251" s="6"/>
      <c r="B251" s="8"/>
      <c r="C251" s="8"/>
      <c r="D251" s="12"/>
      <c r="E251" s="8"/>
      <c r="F251" s="8"/>
      <c r="G251" s="9"/>
      <c r="H251" s="8"/>
      <c r="I251" s="9"/>
      <c r="J251" s="287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s="5" customFormat="1" x14ac:dyDescent="0.4">
      <c r="A252" s="6"/>
      <c r="B252" s="8"/>
      <c r="C252" s="8"/>
      <c r="D252" s="12"/>
      <c r="E252" s="8"/>
      <c r="F252" s="8"/>
      <c r="G252" s="9"/>
      <c r="H252" s="8"/>
      <c r="I252" s="9"/>
      <c r="J252" s="287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s="5" customFormat="1" x14ac:dyDescent="0.4">
      <c r="A253" s="6"/>
      <c r="B253" s="8"/>
      <c r="C253" s="8"/>
      <c r="D253" s="12"/>
      <c r="E253" s="8"/>
      <c r="F253" s="8"/>
      <c r="G253" s="9"/>
      <c r="H253" s="8"/>
      <c r="I253" s="9"/>
      <c r="J253" s="287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s="5" customFormat="1" x14ac:dyDescent="0.4">
      <c r="A254" s="6"/>
      <c r="B254" s="8"/>
      <c r="C254" s="8"/>
      <c r="D254" s="12"/>
      <c r="E254" s="8"/>
      <c r="F254" s="8"/>
      <c r="G254" s="9"/>
      <c r="H254" s="8"/>
      <c r="I254" s="9"/>
      <c r="J254" s="287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s="5" customFormat="1" x14ac:dyDescent="0.4">
      <c r="A255" s="6"/>
      <c r="B255" s="8"/>
      <c r="C255" s="8"/>
      <c r="D255" s="12"/>
      <c r="E255" s="8"/>
      <c r="F255" s="8"/>
      <c r="G255" s="9"/>
      <c r="H255" s="8"/>
      <c r="I255" s="9"/>
      <c r="J255" s="287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s="5" customFormat="1" x14ac:dyDescent="0.4">
      <c r="A256" s="6"/>
      <c r="B256" s="8"/>
      <c r="C256" s="8"/>
      <c r="D256" s="12"/>
      <c r="E256" s="8"/>
      <c r="F256" s="8"/>
      <c r="G256" s="9"/>
      <c r="H256" s="8"/>
      <c r="I256" s="9"/>
      <c r="J256" s="287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s="5" customFormat="1" x14ac:dyDescent="0.4">
      <c r="A257" s="6"/>
      <c r="B257" s="8"/>
      <c r="C257" s="8"/>
      <c r="D257" s="12"/>
      <c r="E257" s="8"/>
      <c r="F257" s="8"/>
      <c r="G257" s="9"/>
      <c r="H257" s="8"/>
      <c r="I257" s="9"/>
      <c r="J257" s="287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s="5" customFormat="1" x14ac:dyDescent="0.4">
      <c r="A258" s="6"/>
      <c r="B258" s="8"/>
      <c r="C258" s="8"/>
      <c r="D258" s="12"/>
      <c r="E258" s="8"/>
      <c r="F258" s="8"/>
      <c r="G258" s="9"/>
      <c r="H258" s="8"/>
      <c r="I258" s="9"/>
      <c r="J258" s="287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s="5" customFormat="1" x14ac:dyDescent="0.4">
      <c r="A259" s="6"/>
      <c r="B259" s="8"/>
      <c r="C259" s="8"/>
      <c r="D259" s="12"/>
      <c r="E259" s="8"/>
      <c r="F259" s="8"/>
      <c r="G259" s="9"/>
      <c r="H259" s="8"/>
      <c r="I259" s="9"/>
      <c r="J259" s="287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s="5" customFormat="1" x14ac:dyDescent="0.4">
      <c r="A260" s="6"/>
      <c r="B260" s="8"/>
      <c r="C260" s="8"/>
      <c r="D260" s="12"/>
      <c r="E260" s="8"/>
      <c r="F260" s="8"/>
      <c r="G260" s="9"/>
      <c r="H260" s="8"/>
      <c r="I260" s="9"/>
      <c r="J260" s="287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s="5" customFormat="1" x14ac:dyDescent="0.4">
      <c r="A261" s="6"/>
      <c r="B261" s="8"/>
      <c r="C261" s="8"/>
      <c r="D261" s="12"/>
      <c r="E261" s="8"/>
      <c r="F261" s="8"/>
      <c r="G261" s="9"/>
      <c r="H261" s="8"/>
      <c r="I261" s="9"/>
      <c r="J261" s="287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s="5" customFormat="1" x14ac:dyDescent="0.4">
      <c r="A262" s="6"/>
      <c r="B262" s="8"/>
      <c r="C262" s="8"/>
      <c r="D262" s="12"/>
      <c r="E262" s="8"/>
      <c r="F262" s="8"/>
      <c r="G262" s="9"/>
      <c r="H262" s="8"/>
      <c r="I262" s="9"/>
      <c r="J262" s="287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s="5" customFormat="1" x14ac:dyDescent="0.4">
      <c r="A263" s="6"/>
      <c r="B263" s="8"/>
      <c r="C263" s="8"/>
      <c r="D263" s="12"/>
      <c r="E263" s="8"/>
      <c r="F263" s="8"/>
      <c r="G263" s="9"/>
      <c r="H263" s="8"/>
      <c r="I263" s="9"/>
      <c r="J263" s="287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s="5" customFormat="1" x14ac:dyDescent="0.4">
      <c r="A264" s="6"/>
      <c r="B264" s="8"/>
      <c r="C264" s="8"/>
      <c r="D264" s="12"/>
      <c r="E264" s="8"/>
      <c r="F264" s="8"/>
      <c r="G264" s="9"/>
      <c r="H264" s="8"/>
      <c r="I264" s="9"/>
      <c r="J264" s="287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s="5" customFormat="1" x14ac:dyDescent="0.4">
      <c r="A265" s="6"/>
      <c r="B265" s="8"/>
      <c r="C265" s="8"/>
      <c r="D265" s="12"/>
      <c r="E265" s="8"/>
      <c r="F265" s="8"/>
      <c r="G265" s="9"/>
      <c r="H265" s="8"/>
      <c r="I265" s="9"/>
      <c r="J265" s="287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s="5" customFormat="1" x14ac:dyDescent="0.4">
      <c r="A266" s="6"/>
      <c r="B266" s="8"/>
      <c r="C266" s="8"/>
      <c r="D266" s="12"/>
      <c r="E266" s="8"/>
      <c r="F266" s="8"/>
      <c r="G266" s="9"/>
      <c r="H266" s="8"/>
      <c r="I266" s="9"/>
      <c r="J266" s="287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s="5" customFormat="1" x14ac:dyDescent="0.4">
      <c r="A267" s="6"/>
      <c r="B267" s="8"/>
      <c r="C267" s="8"/>
      <c r="D267" s="12"/>
      <c r="E267" s="8"/>
      <c r="F267" s="8"/>
      <c r="G267" s="9"/>
      <c r="H267" s="8"/>
      <c r="I267" s="9"/>
      <c r="J267" s="287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s="5" customFormat="1" x14ac:dyDescent="0.4">
      <c r="A268" s="6"/>
      <c r="B268" s="8"/>
      <c r="C268" s="8"/>
      <c r="D268" s="12"/>
      <c r="E268" s="8"/>
      <c r="F268" s="8"/>
      <c r="G268" s="9"/>
      <c r="H268" s="8"/>
      <c r="I268" s="9"/>
      <c r="J268" s="287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</sheetData>
  <mergeCells count="50">
    <mergeCell ref="G146:H146"/>
    <mergeCell ref="G147:H147"/>
    <mergeCell ref="B134:D134"/>
    <mergeCell ref="G137:H137"/>
    <mergeCell ref="G138:H138"/>
    <mergeCell ref="B140:I140"/>
    <mergeCell ref="B142:D142"/>
    <mergeCell ref="B124:I124"/>
    <mergeCell ref="B126:D126"/>
    <mergeCell ref="G129:H129"/>
    <mergeCell ref="G130:H130"/>
    <mergeCell ref="B132:I132"/>
    <mergeCell ref="B109:D109"/>
    <mergeCell ref="G121:H121"/>
    <mergeCell ref="G122:H122"/>
    <mergeCell ref="B86:I86"/>
    <mergeCell ref="B88:D88"/>
    <mergeCell ref="G104:H104"/>
    <mergeCell ref="G105:H105"/>
    <mergeCell ref="B107:I107"/>
    <mergeCell ref="B25:I25"/>
    <mergeCell ref="B27:D27"/>
    <mergeCell ref="G33:H33"/>
    <mergeCell ref="G34:H34"/>
    <mergeCell ref="D2:E2"/>
    <mergeCell ref="B4:I5"/>
    <mergeCell ref="B7:I7"/>
    <mergeCell ref="B9:D9"/>
    <mergeCell ref="G22:H22"/>
    <mergeCell ref="G23:H23"/>
    <mergeCell ref="B59:D59"/>
    <mergeCell ref="G61:H61"/>
    <mergeCell ref="G62:H62"/>
    <mergeCell ref="B36:I36"/>
    <mergeCell ref="B38:D38"/>
    <mergeCell ref="G44:H44"/>
    <mergeCell ref="G45:H45"/>
    <mergeCell ref="B47:I47"/>
    <mergeCell ref="B49:D49"/>
    <mergeCell ref="G54:H54"/>
    <mergeCell ref="G55:H55"/>
    <mergeCell ref="B57:I57"/>
    <mergeCell ref="G83:H83"/>
    <mergeCell ref="G84:H84"/>
    <mergeCell ref="B77:I77"/>
    <mergeCell ref="B79:D79"/>
    <mergeCell ref="B64:I64"/>
    <mergeCell ref="B66:D66"/>
    <mergeCell ref="G74:H74"/>
    <mergeCell ref="G75:H75"/>
  </mergeCells>
  <conditionalFormatting sqref="F4:F6 F84:F85">
    <cfRule type="containsText" dxfId="599" priority="216" operator="containsText" text="Ganada">
      <formula>NOT(ISERROR(SEARCH("Ganada",F4)))</formula>
    </cfRule>
    <cfRule type="containsText" dxfId="598" priority="215" operator="containsText" text="Fallada">
      <formula>NOT(ISERROR(SEARCH("Fallada",F4)))</formula>
    </cfRule>
    <cfRule type="containsText" dxfId="597" priority="214" operator="containsText" text="Acertada">
      <formula>NOT(ISERROR(SEARCH("Acertada",F4)))</formula>
    </cfRule>
  </conditionalFormatting>
  <conditionalFormatting sqref="F8:F21">
    <cfRule type="containsText" dxfId="596" priority="156" operator="containsText" text="Ganada">
      <formula>NOT(ISERROR(SEARCH("Ganada",F8)))</formula>
    </cfRule>
    <cfRule type="containsText" dxfId="595" priority="155" operator="containsText" text="Fallada">
      <formula>NOT(ISERROR(SEARCH("Fallada",F8)))</formula>
    </cfRule>
    <cfRule type="containsText" dxfId="594" priority="154" operator="containsText" text="Acertada">
      <formula>NOT(ISERROR(SEARCH("Acertada",F8)))</formula>
    </cfRule>
  </conditionalFormatting>
  <conditionalFormatting sqref="F23:F24">
    <cfRule type="containsText" dxfId="593" priority="201" operator="containsText" text="Ganada">
      <formula>NOT(ISERROR(SEARCH("Ganada",F23)))</formula>
    </cfRule>
    <cfRule type="containsText" dxfId="592" priority="200" operator="containsText" text="Fallada">
      <formula>NOT(ISERROR(SEARCH("Fallada",F23)))</formula>
    </cfRule>
    <cfRule type="containsText" dxfId="591" priority="199" operator="containsText" text="Acertada">
      <formula>NOT(ISERROR(SEARCH("Acertada",F23)))</formula>
    </cfRule>
  </conditionalFormatting>
  <conditionalFormatting sqref="F26:F32">
    <cfRule type="containsText" dxfId="590" priority="144" operator="containsText" text="Ganada">
      <formula>NOT(ISERROR(SEARCH("Ganada",F26)))</formula>
    </cfRule>
    <cfRule type="containsText" dxfId="589" priority="143" operator="containsText" text="Fallada">
      <formula>NOT(ISERROR(SEARCH("Fallada",F26)))</formula>
    </cfRule>
    <cfRule type="containsText" dxfId="588" priority="142" operator="containsText" text="Acertada">
      <formula>NOT(ISERROR(SEARCH("Acertada",F26)))</formula>
    </cfRule>
  </conditionalFormatting>
  <conditionalFormatting sqref="F34:F35">
    <cfRule type="containsText" dxfId="587" priority="213" operator="containsText" text="Ganada">
      <formula>NOT(ISERROR(SEARCH("Ganada",F34)))</formula>
    </cfRule>
    <cfRule type="containsText" dxfId="586" priority="212" operator="containsText" text="Fallada">
      <formula>NOT(ISERROR(SEARCH("Fallada",F34)))</formula>
    </cfRule>
    <cfRule type="containsText" dxfId="585" priority="211" operator="containsText" text="Acertada">
      <formula>NOT(ISERROR(SEARCH("Acertada",F34)))</formula>
    </cfRule>
  </conditionalFormatting>
  <conditionalFormatting sqref="F37:F43">
    <cfRule type="containsText" dxfId="584" priority="129" operator="containsText" text="Ganada">
      <formula>NOT(ISERROR(SEARCH("Ganada",F37)))</formula>
    </cfRule>
    <cfRule type="containsText" dxfId="583" priority="128" operator="containsText" text="Fallada">
      <formula>NOT(ISERROR(SEARCH("Fallada",F37)))</formula>
    </cfRule>
    <cfRule type="containsText" dxfId="582" priority="127" operator="containsText" text="Acertada">
      <formula>NOT(ISERROR(SEARCH("Acertada",F37)))</formula>
    </cfRule>
  </conditionalFormatting>
  <conditionalFormatting sqref="F45:F46">
    <cfRule type="containsText" dxfId="581" priority="198" operator="containsText" text="Ganada">
      <formula>NOT(ISERROR(SEARCH("Ganada",F45)))</formula>
    </cfRule>
    <cfRule type="containsText" dxfId="580" priority="197" operator="containsText" text="Fallada">
      <formula>NOT(ISERROR(SEARCH("Fallada",F45)))</formula>
    </cfRule>
    <cfRule type="containsText" dxfId="579" priority="196" operator="containsText" text="Acertada">
      <formula>NOT(ISERROR(SEARCH("Acertada",F45)))</formula>
    </cfRule>
  </conditionalFormatting>
  <conditionalFormatting sqref="F48:F53">
    <cfRule type="containsText" dxfId="578" priority="132" operator="containsText" text="Ganada">
      <formula>NOT(ISERROR(SEARCH("Ganada",F48)))</formula>
    </cfRule>
    <cfRule type="containsText" dxfId="577" priority="131" operator="containsText" text="Fallada">
      <formula>NOT(ISERROR(SEARCH("Fallada",F48)))</formula>
    </cfRule>
    <cfRule type="containsText" dxfId="576" priority="130" operator="containsText" text="Acertada">
      <formula>NOT(ISERROR(SEARCH("Acertada",F48)))</formula>
    </cfRule>
  </conditionalFormatting>
  <conditionalFormatting sqref="F55:F56">
    <cfRule type="containsText" dxfId="575" priority="138" operator="containsText" text="Ganada">
      <formula>NOT(ISERROR(SEARCH("Ganada",F55)))</formula>
    </cfRule>
    <cfRule type="containsText" dxfId="574" priority="137" operator="containsText" text="Fallada">
      <formula>NOT(ISERROR(SEARCH("Fallada",F55)))</formula>
    </cfRule>
    <cfRule type="containsText" dxfId="573" priority="136" operator="containsText" text="Acertada">
      <formula>NOT(ISERROR(SEARCH("Acertada",F55)))</formula>
    </cfRule>
  </conditionalFormatting>
  <conditionalFormatting sqref="F58:F60">
    <cfRule type="containsText" dxfId="572" priority="135" operator="containsText" text="Ganada">
      <formula>NOT(ISERROR(SEARCH("Ganada",F58)))</formula>
    </cfRule>
    <cfRule type="containsText" dxfId="571" priority="134" operator="containsText" text="Fallada">
      <formula>NOT(ISERROR(SEARCH("Fallada",F58)))</formula>
    </cfRule>
    <cfRule type="containsText" dxfId="570" priority="133" operator="containsText" text="Acertada">
      <formula>NOT(ISERROR(SEARCH("Acertada",F58)))</formula>
    </cfRule>
  </conditionalFormatting>
  <conditionalFormatting sqref="F62:F63">
    <cfRule type="containsText" dxfId="569" priority="126" operator="containsText" text="Ganada">
      <formula>NOT(ISERROR(SEARCH("Ganada",F62)))</formula>
    </cfRule>
    <cfRule type="containsText" dxfId="568" priority="125" operator="containsText" text="Fallada">
      <formula>NOT(ISERROR(SEARCH("Fallada",F62)))</formula>
    </cfRule>
    <cfRule type="containsText" dxfId="567" priority="124" operator="containsText" text="Acertada">
      <formula>NOT(ISERROR(SEARCH("Acertada",F62)))</formula>
    </cfRule>
  </conditionalFormatting>
  <conditionalFormatting sqref="F65:F73">
    <cfRule type="containsText" dxfId="566" priority="100" operator="containsText" text="Acertada">
      <formula>NOT(ISERROR(SEARCH("Acertada",F65)))</formula>
    </cfRule>
    <cfRule type="containsText" dxfId="565" priority="101" operator="containsText" text="Fallada">
      <formula>NOT(ISERROR(SEARCH("Fallada",F65)))</formula>
    </cfRule>
    <cfRule type="containsText" dxfId="564" priority="102" operator="containsText" text="Ganada">
      <formula>NOT(ISERROR(SEARCH("Ganada",F65)))</formula>
    </cfRule>
  </conditionalFormatting>
  <conditionalFormatting sqref="F75:F76">
    <cfRule type="containsText" dxfId="563" priority="121" operator="containsText" text="Acertada">
      <formula>NOT(ISERROR(SEARCH("Acertada",F75)))</formula>
    </cfRule>
    <cfRule type="containsText" dxfId="562" priority="122" operator="containsText" text="Fallada">
      <formula>NOT(ISERROR(SEARCH("Fallada",F75)))</formula>
    </cfRule>
    <cfRule type="containsText" dxfId="561" priority="123" operator="containsText" text="Ganada">
      <formula>NOT(ISERROR(SEARCH("Ganada",F75)))</formula>
    </cfRule>
  </conditionalFormatting>
  <conditionalFormatting sqref="F78:F82">
    <cfRule type="containsText" dxfId="560" priority="108" operator="containsText" text="Ganada">
      <formula>NOT(ISERROR(SEARCH("Ganada",F78)))</formula>
    </cfRule>
    <cfRule type="containsText" dxfId="559" priority="107" operator="containsText" text="Fallada">
      <formula>NOT(ISERROR(SEARCH("Fallada",F78)))</formula>
    </cfRule>
    <cfRule type="containsText" dxfId="558" priority="106" operator="containsText" text="Acertada">
      <formula>NOT(ISERROR(SEARCH("Acertada",F78)))</formula>
    </cfRule>
  </conditionalFormatting>
  <conditionalFormatting sqref="F87:F103">
    <cfRule type="containsText" dxfId="557" priority="51" operator="containsText" text="Ganada">
      <formula>NOT(ISERROR(SEARCH("Ganada",F87)))</formula>
    </cfRule>
    <cfRule type="containsText" dxfId="556" priority="50" operator="containsText" text="Fallada">
      <formula>NOT(ISERROR(SEARCH("Fallada",F87)))</formula>
    </cfRule>
    <cfRule type="containsText" dxfId="555" priority="49" operator="containsText" text="Acertada">
      <formula>NOT(ISERROR(SEARCH("Acertada",F87)))</formula>
    </cfRule>
  </conditionalFormatting>
  <conditionalFormatting sqref="F105:F106">
    <cfRule type="containsText" dxfId="554" priority="96" operator="containsText" text="Ganada">
      <formula>NOT(ISERROR(SEARCH("Ganada",F105)))</formula>
    </cfRule>
    <cfRule type="containsText" dxfId="553" priority="95" operator="containsText" text="Fallada">
      <formula>NOT(ISERROR(SEARCH("Fallada",F105)))</formula>
    </cfRule>
    <cfRule type="containsText" dxfId="552" priority="94" operator="containsText" text="Acertada">
      <formula>NOT(ISERROR(SEARCH("Acertada",F105)))</formula>
    </cfRule>
  </conditionalFormatting>
  <conditionalFormatting sqref="F108:F120">
    <cfRule type="containsText" dxfId="551" priority="69" operator="containsText" text="Ganada">
      <formula>NOT(ISERROR(SEARCH("Ganada",F108)))</formula>
    </cfRule>
    <cfRule type="containsText" dxfId="550" priority="68" operator="containsText" text="Fallada">
      <formula>NOT(ISERROR(SEARCH("Fallada",F108)))</formula>
    </cfRule>
    <cfRule type="containsText" dxfId="549" priority="67" operator="containsText" text="Acertada">
      <formula>NOT(ISERROR(SEARCH("Acertada",F108)))</formula>
    </cfRule>
  </conditionalFormatting>
  <conditionalFormatting sqref="F122:F123">
    <cfRule type="containsText" dxfId="548" priority="48" operator="containsText" text="Ganada">
      <formula>NOT(ISERROR(SEARCH("Ganada",F122)))</formula>
    </cfRule>
    <cfRule type="containsText" dxfId="547" priority="47" operator="containsText" text="Fallada">
      <formula>NOT(ISERROR(SEARCH("Fallada",F122)))</formula>
    </cfRule>
    <cfRule type="containsText" dxfId="546" priority="46" operator="containsText" text="Acertada">
      <formula>NOT(ISERROR(SEARCH("Acertada",F122)))</formula>
    </cfRule>
  </conditionalFormatting>
  <conditionalFormatting sqref="F125:F128">
    <cfRule type="containsText" dxfId="545" priority="15" operator="containsText" text="Ganada">
      <formula>NOT(ISERROR(SEARCH("Ganada",F125)))</formula>
    </cfRule>
    <cfRule type="containsText" dxfId="544" priority="14" operator="containsText" text="Fallada">
      <formula>NOT(ISERROR(SEARCH("Fallada",F125)))</formula>
    </cfRule>
    <cfRule type="containsText" dxfId="543" priority="13" operator="containsText" text="Acertada">
      <formula>NOT(ISERROR(SEARCH("Acertada",F125)))</formula>
    </cfRule>
  </conditionalFormatting>
  <conditionalFormatting sqref="F130:F131">
    <cfRule type="containsText" dxfId="542" priority="45" operator="containsText" text="Ganada">
      <formula>NOT(ISERROR(SEARCH("Ganada",F130)))</formula>
    </cfRule>
    <cfRule type="containsText" dxfId="541" priority="43" operator="containsText" text="Acertada">
      <formula>NOT(ISERROR(SEARCH("Acertada",F130)))</formula>
    </cfRule>
    <cfRule type="containsText" dxfId="540" priority="44" operator="containsText" text="Fallada">
      <formula>NOT(ISERROR(SEARCH("Fallada",F130)))</formula>
    </cfRule>
  </conditionalFormatting>
  <conditionalFormatting sqref="F133:F136">
    <cfRule type="containsText" dxfId="539" priority="1" operator="containsText" text="Acertada">
      <formula>NOT(ISERROR(SEARCH("Acertada",F133)))</formula>
    </cfRule>
    <cfRule type="containsText" dxfId="538" priority="3" operator="containsText" text="Ganada">
      <formula>NOT(ISERROR(SEARCH("Ganada",F133)))</formula>
    </cfRule>
    <cfRule type="containsText" dxfId="537" priority="2" operator="containsText" text="Fallada">
      <formula>NOT(ISERROR(SEARCH("Fallada",F133)))</formula>
    </cfRule>
  </conditionalFormatting>
  <conditionalFormatting sqref="F138:F139">
    <cfRule type="containsText" dxfId="536" priority="42" operator="containsText" text="Ganada">
      <formula>NOT(ISERROR(SEARCH("Ganada",F138)))</formula>
    </cfRule>
    <cfRule type="containsText" dxfId="535" priority="41" operator="containsText" text="Fallada">
      <formula>NOT(ISERROR(SEARCH("Fallada",F138)))</formula>
    </cfRule>
    <cfRule type="containsText" dxfId="534" priority="40" operator="containsText" text="Acertada">
      <formula>NOT(ISERROR(SEARCH("Acertada",F138)))</formula>
    </cfRule>
  </conditionalFormatting>
  <conditionalFormatting sqref="F141:F145">
    <cfRule type="containsText" dxfId="533" priority="6" operator="containsText" text="Ganada">
      <formula>NOT(ISERROR(SEARCH("Ganada",F141)))</formula>
    </cfRule>
    <cfRule type="containsText" dxfId="532" priority="5" operator="containsText" text="Fallada">
      <formula>NOT(ISERROR(SEARCH("Fallada",F141)))</formula>
    </cfRule>
    <cfRule type="containsText" dxfId="531" priority="4" operator="containsText" text="Acertada">
      <formula>NOT(ISERROR(SEARCH("Acertada",F141)))</formula>
    </cfRule>
  </conditionalFormatting>
  <conditionalFormatting sqref="F147:F1048576">
    <cfRule type="containsText" dxfId="530" priority="28" operator="containsText" text="Acertada">
      <formula>NOT(ISERROR(SEARCH("Acertada",F147)))</formula>
    </cfRule>
    <cfRule type="containsText" dxfId="529" priority="30" operator="containsText" text="Ganada">
      <formula>NOT(ISERROR(SEARCH("Ganada",F147)))</formula>
    </cfRule>
    <cfRule type="containsText" dxfId="528" priority="29" operator="containsText" text="Fallada">
      <formula>NOT(ISERROR(SEARCH("Fallada",F147)))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7273-A464-40B8-852F-8EE7D57AEFD2}">
  <dimension ref="A1:AD204"/>
  <sheetViews>
    <sheetView topLeftCell="A94" zoomScale="85" zoomScaleNormal="85" workbookViewId="0">
      <selection activeCell="K113" sqref="K113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1.074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72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 s="267"/>
      <c r="K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556</v>
      </c>
      <c r="C7" s="324"/>
      <c r="D7" s="324"/>
      <c r="E7" s="324"/>
      <c r="F7" s="324"/>
      <c r="G7" s="324"/>
      <c r="H7" s="324"/>
      <c r="I7" s="325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42" t="s">
        <v>2</v>
      </c>
      <c r="C9" s="343"/>
      <c r="D9" s="344"/>
      <c r="E9" s="69" t="s">
        <v>1</v>
      </c>
      <c r="F9" s="69" t="s">
        <v>5</v>
      </c>
      <c r="G9" s="70" t="s">
        <v>0</v>
      </c>
      <c r="H9" s="69" t="s">
        <v>6</v>
      </c>
      <c r="I9" s="71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201">
        <v>1</v>
      </c>
      <c r="C10" s="202"/>
      <c r="D10" s="203" t="s">
        <v>10</v>
      </c>
      <c r="E10" s="204" t="s">
        <v>563</v>
      </c>
      <c r="F10" s="205" t="s">
        <v>322</v>
      </c>
      <c r="G10" s="206">
        <v>2.75</v>
      </c>
      <c r="H10" s="207">
        <v>0.5</v>
      </c>
      <c r="I10" s="208">
        <v>-0.08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28">
        <v>2</v>
      </c>
      <c r="C11" s="24"/>
      <c r="D11" s="13" t="s">
        <v>10</v>
      </c>
      <c r="E11" s="44" t="s">
        <v>564</v>
      </c>
      <c r="F11" s="1" t="s">
        <v>89</v>
      </c>
      <c r="G11" s="30">
        <v>2.25</v>
      </c>
      <c r="H11" s="25">
        <v>1</v>
      </c>
      <c r="I11" s="43">
        <v>-1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3</v>
      </c>
      <c r="C12" s="119"/>
      <c r="D12" s="120" t="s">
        <v>10</v>
      </c>
      <c r="E12" s="129" t="s">
        <v>567</v>
      </c>
      <c r="F12" s="122" t="s">
        <v>88</v>
      </c>
      <c r="G12" s="130">
        <v>2</v>
      </c>
      <c r="H12" s="124">
        <v>1</v>
      </c>
      <c r="I12" s="131">
        <f t="shared" ref="I12" si="0">(G12*H12)-H12</f>
        <v>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28">
        <v>4</v>
      </c>
      <c r="C13" s="24"/>
      <c r="D13" s="13" t="s">
        <v>10</v>
      </c>
      <c r="E13" s="34" t="s">
        <v>568</v>
      </c>
      <c r="F13" s="1" t="s">
        <v>89</v>
      </c>
      <c r="G13" s="30">
        <v>2.1</v>
      </c>
      <c r="H13" s="25">
        <v>1</v>
      </c>
      <c r="I13" s="43">
        <v>-1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28">
        <v>5</v>
      </c>
      <c r="C14" s="24"/>
      <c r="D14" s="13" t="s">
        <v>9</v>
      </c>
      <c r="E14" s="34" t="s">
        <v>569</v>
      </c>
      <c r="F14" s="1" t="s">
        <v>89</v>
      </c>
      <c r="G14" s="30">
        <v>15</v>
      </c>
      <c r="H14" s="25">
        <v>0.25</v>
      </c>
      <c r="I14" s="43">
        <v>-0.25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28">
        <v>6</v>
      </c>
      <c r="C15" s="24"/>
      <c r="D15" s="13" t="s">
        <v>9</v>
      </c>
      <c r="E15" s="34" t="s">
        <v>570</v>
      </c>
      <c r="F15" s="1" t="s">
        <v>89</v>
      </c>
      <c r="G15" s="30">
        <v>21</v>
      </c>
      <c r="H15" s="25">
        <v>0.25</v>
      </c>
      <c r="I15" s="43">
        <v>-0.25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28">
        <v>7</v>
      </c>
      <c r="C16" s="24"/>
      <c r="D16" s="13" t="s">
        <v>9</v>
      </c>
      <c r="E16" s="34" t="s">
        <v>571</v>
      </c>
      <c r="F16" s="1" t="s">
        <v>89</v>
      </c>
      <c r="G16" s="30">
        <v>2.35</v>
      </c>
      <c r="H16" s="25">
        <v>1</v>
      </c>
      <c r="I16" s="43">
        <v>-1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118">
        <v>8</v>
      </c>
      <c r="C17" s="119"/>
      <c r="D17" s="120" t="s">
        <v>9</v>
      </c>
      <c r="E17" s="129" t="s">
        <v>573</v>
      </c>
      <c r="F17" s="122" t="s">
        <v>88</v>
      </c>
      <c r="G17" s="130">
        <v>2.41</v>
      </c>
      <c r="H17" s="124">
        <v>1.5</v>
      </c>
      <c r="I17" s="131">
        <f t="shared" ref="I17:I23" si="1">(G17*H17)-H17</f>
        <v>2.1150000000000002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118">
        <v>9</v>
      </c>
      <c r="C18" s="119"/>
      <c r="D18" s="120" t="s">
        <v>9</v>
      </c>
      <c r="E18" s="129" t="s">
        <v>574</v>
      </c>
      <c r="F18" s="122" t="s">
        <v>88</v>
      </c>
      <c r="G18" s="130">
        <v>2.1</v>
      </c>
      <c r="H18" s="124">
        <v>1.5</v>
      </c>
      <c r="I18" s="131">
        <f t="shared" si="1"/>
        <v>1.6500000000000004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28">
        <v>10</v>
      </c>
      <c r="C19" s="24"/>
      <c r="D19" s="13" t="s">
        <v>9</v>
      </c>
      <c r="E19" s="34" t="s">
        <v>575</v>
      </c>
      <c r="F19" s="1" t="s">
        <v>89</v>
      </c>
      <c r="G19" s="30">
        <v>6</v>
      </c>
      <c r="H19" s="25">
        <v>0.25</v>
      </c>
      <c r="I19" s="43">
        <v>-0.25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118">
        <v>11</v>
      </c>
      <c r="C20" s="119"/>
      <c r="D20" s="120" t="s">
        <v>9</v>
      </c>
      <c r="E20" s="129" t="s">
        <v>576</v>
      </c>
      <c r="F20" s="122" t="s">
        <v>88</v>
      </c>
      <c r="G20" s="130">
        <v>2.9</v>
      </c>
      <c r="H20" s="124">
        <v>0.75</v>
      </c>
      <c r="I20" s="131">
        <v>-0.75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x14ac:dyDescent="0.4">
      <c r="A21" s="6"/>
      <c r="B21" s="28">
        <v>12</v>
      </c>
      <c r="C21" s="24"/>
      <c r="D21" s="13" t="s">
        <v>9</v>
      </c>
      <c r="E21" s="34" t="s">
        <v>577</v>
      </c>
      <c r="F21" s="1" t="s">
        <v>89</v>
      </c>
      <c r="G21" s="30">
        <v>17</v>
      </c>
      <c r="H21" s="25">
        <v>0.25</v>
      </c>
      <c r="I21" s="43">
        <v>-0.25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30" customHeight="1" x14ac:dyDescent="0.4">
      <c r="A22" s="6"/>
      <c r="B22" s="28">
        <v>13</v>
      </c>
      <c r="C22" s="24"/>
      <c r="D22" s="13" t="s">
        <v>9</v>
      </c>
      <c r="E22" s="34" t="s">
        <v>578</v>
      </c>
      <c r="F22" s="1" t="s">
        <v>89</v>
      </c>
      <c r="G22" s="30">
        <v>17</v>
      </c>
      <c r="H22" s="25">
        <v>0.25</v>
      </c>
      <c r="I22" s="43">
        <v>-0.25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ht="30" customHeight="1" thickBot="1" x14ac:dyDescent="0.45">
      <c r="A23" s="6"/>
      <c r="B23" s="132">
        <v>14</v>
      </c>
      <c r="C23" s="133"/>
      <c r="D23" s="134" t="s">
        <v>9</v>
      </c>
      <c r="E23" s="135" t="s">
        <v>579</v>
      </c>
      <c r="F23" s="136" t="s">
        <v>88</v>
      </c>
      <c r="G23" s="137">
        <v>17</v>
      </c>
      <c r="H23" s="138">
        <v>0.25</v>
      </c>
      <c r="I23" s="139">
        <f t="shared" si="1"/>
        <v>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37" customFormat="1" ht="25" customHeight="1" x14ac:dyDescent="0.3">
      <c r="A24" s="36"/>
      <c r="B24" s="42"/>
      <c r="C24" s="42"/>
      <c r="D24" s="42"/>
      <c r="E24" s="42"/>
      <c r="F24" s="68">
        <f>SUM(H10:H23)</f>
        <v>9.75</v>
      </c>
      <c r="G24" s="345" t="s">
        <v>111</v>
      </c>
      <c r="H24" s="346"/>
      <c r="I24" s="126">
        <f>SUM(I10:I23)</f>
        <v>3.6850000000000005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s="40" customFormat="1" ht="25" customHeight="1" thickBot="1" x14ac:dyDescent="0.45">
      <c r="A25" s="38"/>
      <c r="B25" s="39"/>
      <c r="C25" s="39"/>
      <c r="D25" s="12"/>
      <c r="E25" s="5"/>
      <c r="F25" s="107"/>
      <c r="G25" s="347" t="s">
        <v>3</v>
      </c>
      <c r="H25" s="348"/>
      <c r="I25" s="127">
        <f>SUM(I10:I23)/SUM(H10:H23)</f>
        <v>0.37794871794871798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0" s="5" customFormat="1" ht="20.8" customHeight="1" thickBot="1" x14ac:dyDescent="0.45">
      <c r="A26" s="6"/>
      <c r="B26" s="20"/>
      <c r="C26" s="20"/>
      <c r="D26" s="20"/>
      <c r="E26" s="20"/>
      <c r="F26" s="20"/>
      <c r="G26" s="20"/>
      <c r="H26" s="20"/>
      <c r="I26" s="2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41.7" customHeight="1" thickBot="1" x14ac:dyDescent="0.45">
      <c r="A27" s="6"/>
      <c r="B27" s="323" t="s">
        <v>557</v>
      </c>
      <c r="C27" s="324"/>
      <c r="D27" s="324"/>
      <c r="E27" s="324"/>
      <c r="F27" s="324"/>
      <c r="G27" s="324"/>
      <c r="H27" s="324"/>
      <c r="I27" s="325"/>
      <c r="K2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ht="20.8" customHeight="1" thickBot="1" x14ac:dyDescent="0.45">
      <c r="A28" s="6"/>
      <c r="B28" s="20"/>
      <c r="C28" s="20"/>
      <c r="D28" s="20"/>
      <c r="E28" s="20"/>
      <c r="F28" s="20"/>
      <c r="G28" s="20"/>
      <c r="H28" s="20"/>
      <c r="I28" s="2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23" customFormat="1" ht="23.05" customHeight="1" thickBot="1" x14ac:dyDescent="0.55000000000000004">
      <c r="A29" s="7"/>
      <c r="B29" s="364" t="s">
        <v>2</v>
      </c>
      <c r="C29" s="365"/>
      <c r="D29" s="366"/>
      <c r="E29" s="17" t="s">
        <v>1</v>
      </c>
      <c r="F29" s="17" t="s">
        <v>5</v>
      </c>
      <c r="G29" s="18" t="s">
        <v>0</v>
      </c>
      <c r="H29" s="17" t="s">
        <v>6</v>
      </c>
      <c r="I29" s="19" t="s">
        <v>7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s="5" customFormat="1" ht="30" customHeight="1" x14ac:dyDescent="0.4">
      <c r="A30" s="6"/>
      <c r="B30" s="72">
        <v>1</v>
      </c>
      <c r="C30" s="73"/>
      <c r="D30" s="76" t="s">
        <v>10</v>
      </c>
      <c r="E30" s="77" t="s">
        <v>565</v>
      </c>
      <c r="F30" s="78" t="s">
        <v>89</v>
      </c>
      <c r="G30" s="79">
        <v>15</v>
      </c>
      <c r="H30" s="80">
        <v>0.25</v>
      </c>
      <c r="I30" s="81">
        <v>-0.25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5" customFormat="1" ht="30" customHeight="1" x14ac:dyDescent="0.4">
      <c r="A31" s="6"/>
      <c r="B31" s="28">
        <v>2</v>
      </c>
      <c r="C31" s="24"/>
      <c r="D31" s="13" t="s">
        <v>10</v>
      </c>
      <c r="E31" s="34" t="s">
        <v>380</v>
      </c>
      <c r="F31" s="1" t="s">
        <v>89</v>
      </c>
      <c r="G31" s="30">
        <v>9</v>
      </c>
      <c r="H31" s="25">
        <v>0.25</v>
      </c>
      <c r="I31" s="43">
        <v>-0.25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ht="30" customHeight="1" x14ac:dyDescent="0.4">
      <c r="A32" s="6"/>
      <c r="B32" s="28">
        <v>3</v>
      </c>
      <c r="C32" s="24"/>
      <c r="D32" s="13" t="s">
        <v>10</v>
      </c>
      <c r="E32" s="34" t="s">
        <v>384</v>
      </c>
      <c r="F32" s="1" t="s">
        <v>89</v>
      </c>
      <c r="G32" s="30">
        <v>5</v>
      </c>
      <c r="H32" s="25">
        <v>0.25</v>
      </c>
      <c r="I32" s="43">
        <v>-0.25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30" customHeight="1" x14ac:dyDescent="0.4">
      <c r="A33" s="6"/>
      <c r="B33" s="28">
        <v>4</v>
      </c>
      <c r="C33" s="24"/>
      <c r="D33" s="13" t="s">
        <v>10</v>
      </c>
      <c r="E33" s="34" t="s">
        <v>566</v>
      </c>
      <c r="F33" s="1" t="s">
        <v>89</v>
      </c>
      <c r="G33" s="30">
        <v>4.5</v>
      </c>
      <c r="H33" s="25">
        <v>0.25</v>
      </c>
      <c r="I33" s="43">
        <v>-0.25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5" customFormat="1" ht="30" customHeight="1" x14ac:dyDescent="0.4">
      <c r="A34" s="6"/>
      <c r="B34" s="118">
        <v>5</v>
      </c>
      <c r="C34" s="119"/>
      <c r="D34" s="120" t="s">
        <v>9</v>
      </c>
      <c r="E34" s="129" t="s">
        <v>348</v>
      </c>
      <c r="F34" s="122" t="s">
        <v>88</v>
      </c>
      <c r="G34" s="130">
        <v>2</v>
      </c>
      <c r="H34" s="124">
        <v>0.5</v>
      </c>
      <c r="I34" s="131">
        <f t="shared" ref="I34" si="2">(G34*H34)-H34</f>
        <v>0.5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5" customFormat="1" ht="30" customHeight="1" thickBot="1" x14ac:dyDescent="0.45">
      <c r="A35" s="6"/>
      <c r="B35" s="29">
        <v>6</v>
      </c>
      <c r="C35" s="26"/>
      <c r="D35" s="16" t="s">
        <v>9</v>
      </c>
      <c r="E35" s="35" t="s">
        <v>572</v>
      </c>
      <c r="F35" s="15" t="s">
        <v>89</v>
      </c>
      <c r="G35" s="32">
        <v>2.5</v>
      </c>
      <c r="H35" s="27">
        <v>0.5</v>
      </c>
      <c r="I35" s="45">
        <v>-0.5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37" customFormat="1" ht="25" customHeight="1" x14ac:dyDescent="0.3">
      <c r="A36" s="36"/>
      <c r="B36" s="42"/>
      <c r="C36" s="42"/>
      <c r="D36" s="42"/>
      <c r="E36" s="42"/>
      <c r="F36" s="68">
        <f>SUM(H30:H35)</f>
        <v>2</v>
      </c>
      <c r="G36" s="351" t="s">
        <v>111</v>
      </c>
      <c r="H36" s="352"/>
      <c r="I36" s="108">
        <f>SUM(I30:I35)</f>
        <v>-1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s="40" customFormat="1" ht="25" customHeight="1" thickBot="1" x14ac:dyDescent="0.45">
      <c r="A37" s="38"/>
      <c r="B37" s="39"/>
      <c r="C37" s="39"/>
      <c r="D37" s="12"/>
      <c r="E37" s="5"/>
      <c r="F37" s="107"/>
      <c r="G37" s="349" t="s">
        <v>3</v>
      </c>
      <c r="H37" s="350"/>
      <c r="I37" s="109">
        <f>SUM(I30:I35)/SUM(H30:H35)</f>
        <v>-0.5</v>
      </c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s="5" customFormat="1" ht="20.8" customHeight="1" thickBot="1" x14ac:dyDescent="0.45">
      <c r="A38" s="6"/>
      <c r="B38" s="20"/>
      <c r="C38" s="20"/>
      <c r="D38" s="20"/>
      <c r="E38" s="20"/>
      <c r="F38" s="20"/>
      <c r="G38" s="20"/>
      <c r="H38" s="20"/>
      <c r="I38" s="2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5" customFormat="1" ht="41.7" customHeight="1" thickBot="1" x14ac:dyDescent="0.45">
      <c r="A39" s="6"/>
      <c r="B39" s="323" t="s">
        <v>558</v>
      </c>
      <c r="C39" s="324"/>
      <c r="D39" s="324"/>
      <c r="E39" s="324"/>
      <c r="F39" s="324"/>
      <c r="G39" s="324"/>
      <c r="H39" s="324"/>
      <c r="I39" s="325"/>
      <c r="K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ht="20.8" customHeight="1" thickBot="1" x14ac:dyDescent="0.45">
      <c r="A40" s="6"/>
      <c r="B40" s="20"/>
      <c r="C40" s="20"/>
      <c r="D40" s="20"/>
      <c r="E40" s="20"/>
      <c r="F40" s="20"/>
      <c r="G40" s="20"/>
      <c r="H40" s="20"/>
      <c r="I40" s="2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23" customFormat="1" ht="23.05" customHeight="1" thickBot="1" x14ac:dyDescent="0.55000000000000004">
      <c r="A41" s="7"/>
      <c r="B41" s="342" t="s">
        <v>2</v>
      </c>
      <c r="C41" s="343"/>
      <c r="D41" s="344"/>
      <c r="E41" s="69" t="s">
        <v>1</v>
      </c>
      <c r="F41" s="69" t="s">
        <v>5</v>
      </c>
      <c r="G41" s="70" t="s">
        <v>0</v>
      </c>
      <c r="H41" s="69" t="s">
        <v>6</v>
      </c>
      <c r="I41" s="71" t="s">
        <v>7</v>
      </c>
      <c r="J41" s="2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s="5" customFormat="1" ht="30" customHeight="1" thickBot="1" x14ac:dyDescent="0.45">
      <c r="A42" s="6"/>
      <c r="B42" s="192">
        <v>1</v>
      </c>
      <c r="C42" s="193"/>
      <c r="D42" s="194" t="s">
        <v>9</v>
      </c>
      <c r="E42" s="195" t="s">
        <v>419</v>
      </c>
      <c r="F42" s="196" t="s">
        <v>88</v>
      </c>
      <c r="G42" s="197">
        <v>4.33</v>
      </c>
      <c r="H42" s="198">
        <v>1.5</v>
      </c>
      <c r="I42" s="199">
        <f t="shared" ref="I42" si="3">(G42*H42)-H42</f>
        <v>4.9950000000000001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37" customFormat="1" ht="25" customHeight="1" x14ac:dyDescent="0.3">
      <c r="A43" s="36"/>
      <c r="B43" s="42"/>
      <c r="C43" s="42"/>
      <c r="D43" s="42"/>
      <c r="E43" s="42"/>
      <c r="F43" s="68">
        <f>SUM(H42:H42)</f>
        <v>1.5</v>
      </c>
      <c r="G43" s="345" t="s">
        <v>111</v>
      </c>
      <c r="H43" s="346"/>
      <c r="I43" s="126">
        <f>SUM(I42:I42)</f>
        <v>4.9950000000000001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30" s="40" customFormat="1" ht="24.9" customHeight="1" thickBot="1" x14ac:dyDescent="0.45">
      <c r="A44" s="38"/>
      <c r="B44" s="39"/>
      <c r="C44" s="39"/>
      <c r="D44" s="12"/>
      <c r="E44" s="5"/>
      <c r="F44" s="107"/>
      <c r="G44" s="347" t="s">
        <v>3</v>
      </c>
      <c r="H44" s="348"/>
      <c r="I44" s="127">
        <f>SUM(I42:I42)/SUM(H42:H42)</f>
        <v>3.33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s="5" customFormat="1" x14ac:dyDescent="0.4">
      <c r="A45" s="6"/>
      <c r="B45" s="8"/>
      <c r="C45" s="8"/>
      <c r="D45" s="12"/>
      <c r="E45" s="8"/>
      <c r="F45" s="8"/>
      <c r="G45" s="9"/>
      <c r="H45" s="8"/>
      <c r="I45" s="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ht="15" thickBot="1" x14ac:dyDescent="0.45">
      <c r="A46" s="6"/>
      <c r="B46" s="8"/>
      <c r="C46" s="8"/>
      <c r="D46" s="12"/>
      <c r="E46" s="8"/>
      <c r="F46" s="8"/>
      <c r="G46" s="9"/>
      <c r="H46" s="8"/>
      <c r="I46" s="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41.7" customHeight="1" thickBot="1" x14ac:dyDescent="0.45">
      <c r="A47" s="6"/>
      <c r="B47" s="323" t="s">
        <v>559</v>
      </c>
      <c r="C47" s="324"/>
      <c r="D47" s="324"/>
      <c r="E47" s="324"/>
      <c r="F47" s="324"/>
      <c r="G47" s="324"/>
      <c r="H47" s="324"/>
      <c r="I47" s="325"/>
      <c r="K4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20.8" customHeight="1" thickBot="1" x14ac:dyDescent="0.45">
      <c r="A48" s="6"/>
      <c r="B48" s="20"/>
      <c r="C48" s="20"/>
      <c r="D48" s="20"/>
      <c r="E48" s="20"/>
      <c r="F48" s="20"/>
      <c r="G48" s="20"/>
      <c r="H48" s="20"/>
      <c r="I48" s="2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23" customFormat="1" ht="23.05" customHeight="1" thickBot="1" x14ac:dyDescent="0.55000000000000004">
      <c r="A49" s="7"/>
      <c r="B49" s="342" t="s">
        <v>2</v>
      </c>
      <c r="C49" s="343"/>
      <c r="D49" s="344"/>
      <c r="E49" s="69" t="s">
        <v>1</v>
      </c>
      <c r="F49" s="69" t="s">
        <v>5</v>
      </c>
      <c r="G49" s="70" t="s">
        <v>0</v>
      </c>
      <c r="H49" s="69" t="s">
        <v>6</v>
      </c>
      <c r="I49" s="71" t="s">
        <v>7</v>
      </c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s="5" customFormat="1" ht="30" customHeight="1" x14ac:dyDescent="0.4">
      <c r="A50" s="6"/>
      <c r="B50" s="110">
        <v>1</v>
      </c>
      <c r="C50" s="111"/>
      <c r="D50" s="112" t="s">
        <v>8</v>
      </c>
      <c r="E50" s="113" t="s">
        <v>583</v>
      </c>
      <c r="F50" s="114" t="s">
        <v>88</v>
      </c>
      <c r="G50" s="115">
        <v>1.86</v>
      </c>
      <c r="H50" s="116">
        <v>1</v>
      </c>
      <c r="I50" s="117">
        <f t="shared" ref="I50:I51" si="4">(G50*H50)-H50</f>
        <v>0.8600000000000001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ht="30" customHeight="1" x14ac:dyDescent="0.4">
      <c r="A51" s="6"/>
      <c r="B51" s="118">
        <v>2</v>
      </c>
      <c r="C51" s="119"/>
      <c r="D51" s="120" t="s">
        <v>9</v>
      </c>
      <c r="E51" s="129" t="s">
        <v>585</v>
      </c>
      <c r="F51" s="122" t="s">
        <v>88</v>
      </c>
      <c r="G51" s="130">
        <v>1.88</v>
      </c>
      <c r="H51" s="124">
        <v>1.5</v>
      </c>
      <c r="I51" s="131">
        <f t="shared" si="4"/>
        <v>1.3199999999999998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ht="30" customHeight="1" thickBot="1" x14ac:dyDescent="0.45">
      <c r="A52" s="6"/>
      <c r="B52" s="29">
        <v>3</v>
      </c>
      <c r="C52" s="26"/>
      <c r="D52" s="16" t="s">
        <v>9</v>
      </c>
      <c r="E52" s="35" t="s">
        <v>586</v>
      </c>
      <c r="F52" s="15" t="s">
        <v>89</v>
      </c>
      <c r="G52" s="32">
        <v>2.76</v>
      </c>
      <c r="H52" s="27">
        <v>0.75</v>
      </c>
      <c r="I52" s="45">
        <v>-0.75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37" customFormat="1" ht="25" customHeight="1" x14ac:dyDescent="0.3">
      <c r="A53" s="36"/>
      <c r="B53" s="42"/>
      <c r="C53" s="42"/>
      <c r="D53" s="42"/>
      <c r="E53" s="42"/>
      <c r="F53" s="68">
        <f>SUM(H50:H52)</f>
        <v>3.25</v>
      </c>
      <c r="G53" s="345" t="s">
        <v>111</v>
      </c>
      <c r="H53" s="346"/>
      <c r="I53" s="126">
        <f>SUM(I50:I52)</f>
        <v>1.4299999999999997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s="40" customFormat="1" ht="25" customHeight="1" thickBot="1" x14ac:dyDescent="0.45">
      <c r="A54" s="38"/>
      <c r="B54" s="39"/>
      <c r="C54" s="39"/>
      <c r="D54" s="12"/>
      <c r="E54" s="5"/>
      <c r="F54" s="107"/>
      <c r="G54" s="347" t="s">
        <v>3</v>
      </c>
      <c r="H54" s="348"/>
      <c r="I54" s="127">
        <f>SUM(I50:I52)/SUM(H50:H52)</f>
        <v>0.43999999999999989</v>
      </c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s="5" customFormat="1" ht="20.8" customHeight="1" thickBot="1" x14ac:dyDescent="0.45">
      <c r="A55" s="6"/>
      <c r="B55" s="20"/>
      <c r="C55" s="20"/>
      <c r="D55" s="20"/>
      <c r="E55" s="20"/>
      <c r="F55" s="20"/>
      <c r="G55" s="20"/>
      <c r="H55" s="20"/>
      <c r="I55" s="2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ht="41.7" customHeight="1" thickBot="1" x14ac:dyDescent="0.45">
      <c r="A56" s="6"/>
      <c r="B56" s="323" t="s">
        <v>560</v>
      </c>
      <c r="C56" s="324"/>
      <c r="D56" s="324"/>
      <c r="E56" s="324"/>
      <c r="F56" s="324"/>
      <c r="G56" s="324"/>
      <c r="H56" s="324"/>
      <c r="I56" s="325"/>
      <c r="K5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20.8" customHeight="1" thickBot="1" x14ac:dyDescent="0.45">
      <c r="A57" s="6"/>
      <c r="B57" s="20"/>
      <c r="C57" s="20"/>
      <c r="D57" s="20"/>
      <c r="E57" s="20"/>
      <c r="F57" s="20"/>
      <c r="G57" s="20"/>
      <c r="H57" s="20"/>
      <c r="I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23" customFormat="1" ht="23.05" customHeight="1" thickBot="1" x14ac:dyDescent="0.55000000000000004">
      <c r="A58" s="7"/>
      <c r="B58" s="342" t="s">
        <v>2</v>
      </c>
      <c r="C58" s="343"/>
      <c r="D58" s="344"/>
      <c r="E58" s="69" t="s">
        <v>1</v>
      </c>
      <c r="F58" s="69" t="s">
        <v>5</v>
      </c>
      <c r="G58" s="70" t="s">
        <v>0</v>
      </c>
      <c r="H58" s="69" t="s">
        <v>6</v>
      </c>
      <c r="I58" s="71" t="s">
        <v>7</v>
      </c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s="5" customFormat="1" ht="30" customHeight="1" x14ac:dyDescent="0.4">
      <c r="A59" s="6"/>
      <c r="B59" s="110">
        <v>1</v>
      </c>
      <c r="C59" s="111"/>
      <c r="D59" s="112" t="s">
        <v>10</v>
      </c>
      <c r="E59" s="113" t="s">
        <v>425</v>
      </c>
      <c r="F59" s="114" t="s">
        <v>88</v>
      </c>
      <c r="G59" s="115">
        <v>2.77</v>
      </c>
      <c r="H59" s="116">
        <v>0.5</v>
      </c>
      <c r="I59" s="117">
        <f>(H59*G59)-H59</f>
        <v>0.88500000000000001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ht="30" customHeight="1" thickBot="1" x14ac:dyDescent="0.45">
      <c r="A60" s="6"/>
      <c r="B60" s="29">
        <v>2</v>
      </c>
      <c r="C60" s="26"/>
      <c r="D60" s="16" t="s">
        <v>10</v>
      </c>
      <c r="E60" s="272" t="s">
        <v>584</v>
      </c>
      <c r="F60" s="15" t="s">
        <v>89</v>
      </c>
      <c r="G60" s="32">
        <v>5.1100000000000003</v>
      </c>
      <c r="H60" s="27">
        <v>0.25</v>
      </c>
      <c r="I60" s="45">
        <v>-0.25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37" customFormat="1" ht="24.55" customHeight="1" x14ac:dyDescent="0.3">
      <c r="A61" s="36"/>
      <c r="B61" s="42"/>
      <c r="C61" s="42"/>
      <c r="D61" s="42"/>
      <c r="E61" s="42"/>
      <c r="F61" s="68">
        <f>SUM(H59:H60)</f>
        <v>0.75</v>
      </c>
      <c r="G61" s="345" t="s">
        <v>111</v>
      </c>
      <c r="H61" s="346"/>
      <c r="I61" s="126">
        <f>SUM(I59:I60)</f>
        <v>0.63500000000000001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s="5" customFormat="1" ht="24.55" customHeight="1" thickBot="1" x14ac:dyDescent="0.45">
      <c r="A62" s="6"/>
      <c r="B62" s="8"/>
      <c r="C62" s="8"/>
      <c r="D62" s="12"/>
      <c r="E62" s="8"/>
      <c r="F62" s="8"/>
      <c r="G62" s="347" t="s">
        <v>3</v>
      </c>
      <c r="H62" s="348"/>
      <c r="I62" s="127">
        <f>SUM(I59:I60)/SUM(H59:H60)</f>
        <v>0.84666666666666668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ht="20.8" customHeight="1" thickBot="1" x14ac:dyDescent="0.45">
      <c r="A63" s="6"/>
      <c r="B63" s="20"/>
      <c r="C63" s="20"/>
      <c r="D63" s="20"/>
      <c r="E63" s="20"/>
      <c r="F63" s="20"/>
      <c r="G63" s="20"/>
      <c r="H63" s="20"/>
      <c r="I63" s="2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41.7" customHeight="1" thickBot="1" x14ac:dyDescent="0.45">
      <c r="A64" s="6"/>
      <c r="B64" s="323" t="s">
        <v>561</v>
      </c>
      <c r="C64" s="324"/>
      <c r="D64" s="324"/>
      <c r="E64" s="324"/>
      <c r="F64" s="324"/>
      <c r="G64" s="324"/>
      <c r="H64" s="324"/>
      <c r="I64" s="325"/>
      <c r="K6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20.8" customHeight="1" thickBot="1" x14ac:dyDescent="0.45">
      <c r="A65" s="6"/>
      <c r="B65" s="20"/>
      <c r="C65" s="20"/>
      <c r="D65" s="20"/>
      <c r="E65" s="20"/>
      <c r="F65" s="20"/>
      <c r="G65" s="20"/>
      <c r="H65" s="20"/>
      <c r="I65" s="2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23" customFormat="1" ht="23.05" customHeight="1" thickBot="1" x14ac:dyDescent="0.55000000000000004">
      <c r="A66" s="7"/>
      <c r="B66" s="342" t="s">
        <v>2</v>
      </c>
      <c r="C66" s="343"/>
      <c r="D66" s="344"/>
      <c r="E66" s="69" t="s">
        <v>1</v>
      </c>
      <c r="F66" s="69" t="s">
        <v>5</v>
      </c>
      <c r="G66" s="70" t="s">
        <v>0</v>
      </c>
      <c r="H66" s="69" t="s">
        <v>6</v>
      </c>
      <c r="I66" s="71" t="s">
        <v>7</v>
      </c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s="5" customFormat="1" ht="30" customHeight="1" x14ac:dyDescent="0.4">
      <c r="A67" s="6"/>
      <c r="B67" s="110">
        <v>1</v>
      </c>
      <c r="C67" s="111"/>
      <c r="D67" s="112" t="s">
        <v>10</v>
      </c>
      <c r="E67" s="273" t="s">
        <v>587</v>
      </c>
      <c r="F67" s="114" t="s">
        <v>88</v>
      </c>
      <c r="G67" s="115">
        <v>2.0499999999999998</v>
      </c>
      <c r="H67" s="116">
        <v>1.5</v>
      </c>
      <c r="I67" s="117">
        <f t="shared" ref="I67:I69" si="5">(G67*H67)-H67</f>
        <v>1.5749999999999997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ht="30" customHeight="1" x14ac:dyDescent="0.4">
      <c r="A68" s="6"/>
      <c r="B68" s="118">
        <v>2</v>
      </c>
      <c r="C68" s="119"/>
      <c r="D68" s="120" t="s">
        <v>10</v>
      </c>
      <c r="E68" s="129" t="s">
        <v>588</v>
      </c>
      <c r="F68" s="122" t="s">
        <v>88</v>
      </c>
      <c r="G68" s="130">
        <v>2.5</v>
      </c>
      <c r="H68" s="124">
        <v>0.75</v>
      </c>
      <c r="I68" s="131">
        <f t="shared" si="5"/>
        <v>1.125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30" customHeight="1" x14ac:dyDescent="0.4">
      <c r="A69" s="6"/>
      <c r="B69" s="118">
        <v>3</v>
      </c>
      <c r="C69" s="119"/>
      <c r="D69" s="120" t="s">
        <v>10</v>
      </c>
      <c r="E69" s="129" t="s">
        <v>589</v>
      </c>
      <c r="F69" s="122" t="s">
        <v>88</v>
      </c>
      <c r="G69" s="130">
        <v>1.7</v>
      </c>
      <c r="H69" s="124">
        <v>1.5</v>
      </c>
      <c r="I69" s="131">
        <f t="shared" si="5"/>
        <v>1.0499999999999998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ht="30" customHeight="1" x14ac:dyDescent="0.4">
      <c r="A70" s="6"/>
      <c r="B70" s="28">
        <v>4</v>
      </c>
      <c r="C70" s="24"/>
      <c r="D70" s="13" t="s">
        <v>10</v>
      </c>
      <c r="E70" s="172" t="s">
        <v>590</v>
      </c>
      <c r="F70" s="1" t="s">
        <v>89</v>
      </c>
      <c r="G70" s="30">
        <v>5.69</v>
      </c>
      <c r="H70" s="25">
        <v>0.25</v>
      </c>
      <c r="I70" s="43">
        <v>-0.25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5" customFormat="1" ht="30" customHeight="1" x14ac:dyDescent="0.4">
      <c r="A71" s="6"/>
      <c r="B71" s="28">
        <v>5</v>
      </c>
      <c r="C71" s="24"/>
      <c r="D71" s="13" t="s">
        <v>9</v>
      </c>
      <c r="E71" s="34" t="s">
        <v>591</v>
      </c>
      <c r="F71" s="1" t="s">
        <v>89</v>
      </c>
      <c r="G71" s="30">
        <v>3</v>
      </c>
      <c r="H71" s="25">
        <v>0.5</v>
      </c>
      <c r="I71" s="43">
        <v>-0.5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5" customFormat="1" ht="30" customHeight="1" x14ac:dyDescent="0.4">
      <c r="A72" s="6"/>
      <c r="B72" s="28">
        <v>6</v>
      </c>
      <c r="C72" s="24"/>
      <c r="D72" s="13" t="s">
        <v>9</v>
      </c>
      <c r="E72" s="34" t="s">
        <v>149</v>
      </c>
      <c r="F72" s="1" t="s">
        <v>89</v>
      </c>
      <c r="G72" s="30">
        <v>2.1</v>
      </c>
      <c r="H72" s="25">
        <v>1</v>
      </c>
      <c r="I72" s="43">
        <v>-1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ht="30" customHeight="1" x14ac:dyDescent="0.4">
      <c r="A73" s="6"/>
      <c r="B73" s="28">
        <v>7</v>
      </c>
      <c r="C73" s="24"/>
      <c r="D73" s="13" t="s">
        <v>9</v>
      </c>
      <c r="E73" s="34" t="s">
        <v>592</v>
      </c>
      <c r="F73" s="1" t="s">
        <v>89</v>
      </c>
      <c r="G73" s="30">
        <v>2.25</v>
      </c>
      <c r="H73" s="25">
        <v>1</v>
      </c>
      <c r="I73" s="43">
        <v>-1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30" customHeight="1" x14ac:dyDescent="0.4">
      <c r="A74" s="6"/>
      <c r="B74" s="28">
        <v>8</v>
      </c>
      <c r="C74" s="24"/>
      <c r="D74" s="13" t="s">
        <v>9</v>
      </c>
      <c r="E74" s="34" t="s">
        <v>405</v>
      </c>
      <c r="F74" s="1" t="s">
        <v>89</v>
      </c>
      <c r="G74" s="30">
        <v>2.1</v>
      </c>
      <c r="H74" s="25">
        <v>1</v>
      </c>
      <c r="I74" s="43">
        <v>-1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ht="30" customHeight="1" x14ac:dyDescent="0.4">
      <c r="A75" s="6"/>
      <c r="B75" s="28">
        <v>9</v>
      </c>
      <c r="C75" s="24"/>
      <c r="D75" s="13" t="s">
        <v>9</v>
      </c>
      <c r="E75" s="34" t="s">
        <v>593</v>
      </c>
      <c r="F75" s="1" t="s">
        <v>89</v>
      </c>
      <c r="G75" s="30">
        <v>2.69</v>
      </c>
      <c r="H75" s="25">
        <v>1</v>
      </c>
      <c r="I75" s="43">
        <v>-1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5" customFormat="1" ht="30" customHeight="1" x14ac:dyDescent="0.4">
      <c r="A76" s="6"/>
      <c r="B76" s="28">
        <v>10</v>
      </c>
      <c r="C76" s="24"/>
      <c r="D76" s="13" t="s">
        <v>9</v>
      </c>
      <c r="E76" s="34" t="s">
        <v>594</v>
      </c>
      <c r="F76" s="1" t="s">
        <v>89</v>
      </c>
      <c r="G76" s="30">
        <v>1.85</v>
      </c>
      <c r="H76" s="25">
        <v>1</v>
      </c>
      <c r="I76" s="43">
        <v>-1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ht="30" customHeight="1" x14ac:dyDescent="0.4">
      <c r="A77" s="6"/>
      <c r="B77" s="28">
        <v>11</v>
      </c>
      <c r="C77" s="24"/>
      <c r="D77" s="13" t="s">
        <v>9</v>
      </c>
      <c r="E77" s="34" t="s">
        <v>595</v>
      </c>
      <c r="F77" s="1" t="s">
        <v>89</v>
      </c>
      <c r="G77" s="30">
        <v>2.5</v>
      </c>
      <c r="H77" s="25">
        <v>0.5</v>
      </c>
      <c r="I77" s="43">
        <v>-0.5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30" customHeight="1" x14ac:dyDescent="0.4">
      <c r="A78" s="6"/>
      <c r="B78" s="28">
        <v>12</v>
      </c>
      <c r="C78" s="24"/>
      <c r="D78" s="13" t="s">
        <v>9</v>
      </c>
      <c r="E78" s="34" t="s">
        <v>596</v>
      </c>
      <c r="F78" s="1" t="s">
        <v>89</v>
      </c>
      <c r="G78" s="30">
        <v>15</v>
      </c>
      <c r="H78" s="25">
        <v>0.1</v>
      </c>
      <c r="I78" s="43">
        <v>-0.1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30" customHeight="1" x14ac:dyDescent="0.4">
      <c r="A79" s="6"/>
      <c r="B79" s="28">
        <v>13</v>
      </c>
      <c r="C79" s="24"/>
      <c r="D79" s="13" t="s">
        <v>9</v>
      </c>
      <c r="E79" s="34" t="s">
        <v>597</v>
      </c>
      <c r="F79" s="1" t="s">
        <v>89</v>
      </c>
      <c r="G79" s="30">
        <v>17</v>
      </c>
      <c r="H79" s="25">
        <v>0.1</v>
      </c>
      <c r="I79" s="43">
        <v>-0.1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ht="30" customHeight="1" x14ac:dyDescent="0.4">
      <c r="A80" s="6"/>
      <c r="B80" s="274">
        <v>14</v>
      </c>
      <c r="C80" s="275"/>
      <c r="D80" s="276" t="s">
        <v>9</v>
      </c>
      <c r="E80" s="34" t="s">
        <v>598</v>
      </c>
      <c r="F80" s="1" t="s">
        <v>89</v>
      </c>
      <c r="G80" s="277">
        <v>17</v>
      </c>
      <c r="H80" s="278">
        <v>0.1</v>
      </c>
      <c r="I80" s="43">
        <v>-0.1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ht="30" customHeight="1" thickBot="1" x14ac:dyDescent="0.45">
      <c r="A81" s="6"/>
      <c r="B81" s="29">
        <v>15</v>
      </c>
      <c r="C81" s="26"/>
      <c r="D81" s="16" t="s">
        <v>9</v>
      </c>
      <c r="E81" s="35" t="s">
        <v>599</v>
      </c>
      <c r="F81" s="15" t="s">
        <v>89</v>
      </c>
      <c r="G81" s="32">
        <v>17</v>
      </c>
      <c r="H81" s="27">
        <v>0.1</v>
      </c>
      <c r="I81" s="45">
        <v>-0.1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37" customFormat="1" ht="25" customHeight="1" x14ac:dyDescent="0.3">
      <c r="A82" s="36"/>
      <c r="B82" s="42"/>
      <c r="C82" s="42"/>
      <c r="D82" s="42"/>
      <c r="E82" s="42"/>
      <c r="F82" s="68">
        <f>SUM(H67:H81)</f>
        <v>10.399999999999999</v>
      </c>
      <c r="G82" s="351" t="s">
        <v>111</v>
      </c>
      <c r="H82" s="352"/>
      <c r="I82" s="108">
        <f>SUM(I67:I81)</f>
        <v>-2.9000000000000008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</row>
    <row r="83" spans="1:30" s="40" customFormat="1" ht="25" customHeight="1" thickBot="1" x14ac:dyDescent="0.45">
      <c r="A83" s="38"/>
      <c r="B83" s="39"/>
      <c r="C83" s="39"/>
      <c r="D83" s="12"/>
      <c r="E83" s="5"/>
      <c r="F83" s="107"/>
      <c r="G83" s="349" t="s">
        <v>3</v>
      </c>
      <c r="H83" s="350"/>
      <c r="I83" s="109">
        <f>SUM(I67:I81)/SUM(H67:H81)</f>
        <v>-0.27884615384615397</v>
      </c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0" s="5" customFormat="1" ht="20.8" customHeight="1" thickBot="1" x14ac:dyDescent="0.45">
      <c r="A84" s="6"/>
      <c r="B84" s="20"/>
      <c r="C84" s="20"/>
      <c r="D84" s="20"/>
      <c r="E84" s="20"/>
      <c r="F84" s="20"/>
      <c r="G84" s="20"/>
      <c r="H84" s="20"/>
      <c r="I84" s="2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ht="41.7" customHeight="1" thickBot="1" x14ac:dyDescent="0.45">
      <c r="A85" s="6"/>
      <c r="B85" s="323" t="s">
        <v>562</v>
      </c>
      <c r="C85" s="324"/>
      <c r="D85" s="324"/>
      <c r="E85" s="324"/>
      <c r="F85" s="324"/>
      <c r="G85" s="324"/>
      <c r="H85" s="324"/>
      <c r="I85" s="325"/>
      <c r="K8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ht="20.8" customHeight="1" thickBot="1" x14ac:dyDescent="0.45">
      <c r="A86" s="6"/>
      <c r="B86" s="20"/>
      <c r="C86" s="20"/>
      <c r="D86" s="20"/>
      <c r="E86" s="20"/>
      <c r="F86" s="20"/>
      <c r="G86" s="20"/>
      <c r="H86" s="20"/>
      <c r="I86" s="2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23" customFormat="1" ht="23.05" customHeight="1" thickBot="1" x14ac:dyDescent="0.55000000000000004">
      <c r="A87" s="7"/>
      <c r="B87" s="342" t="s">
        <v>2</v>
      </c>
      <c r="C87" s="343"/>
      <c r="D87" s="344"/>
      <c r="E87" s="69" t="s">
        <v>1</v>
      </c>
      <c r="F87" s="69" t="s">
        <v>5</v>
      </c>
      <c r="G87" s="70" t="s">
        <v>0</v>
      </c>
      <c r="H87" s="69" t="s">
        <v>6</v>
      </c>
      <c r="I87" s="71" t="s">
        <v>7</v>
      </c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1:30" s="5" customFormat="1" ht="30" customHeight="1" x14ac:dyDescent="0.4">
      <c r="A88" s="6"/>
      <c r="B88" s="72">
        <v>1</v>
      </c>
      <c r="C88" s="73"/>
      <c r="D88" s="76" t="s">
        <v>9</v>
      </c>
      <c r="E88" s="77" t="s">
        <v>372</v>
      </c>
      <c r="F88" s="78"/>
      <c r="G88" s="79">
        <v>3.6</v>
      </c>
      <c r="H88" s="80">
        <v>1</v>
      </c>
      <c r="I88" s="81">
        <v>-1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ht="30" customHeight="1" thickBot="1" x14ac:dyDescent="0.45">
      <c r="A89" s="6"/>
      <c r="B89" s="29">
        <v>2</v>
      </c>
      <c r="C89" s="26"/>
      <c r="D89" s="16" t="s">
        <v>9</v>
      </c>
      <c r="E89" s="35" t="s">
        <v>600</v>
      </c>
      <c r="F89" s="15"/>
      <c r="G89" s="32">
        <v>3.6</v>
      </c>
      <c r="H89" s="27">
        <v>0.5</v>
      </c>
      <c r="I89" s="45">
        <v>-0.5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37" customFormat="1" ht="25" customHeight="1" x14ac:dyDescent="0.3">
      <c r="A90" s="36"/>
      <c r="B90" s="42"/>
      <c r="C90" s="42"/>
      <c r="D90" s="42"/>
      <c r="E90" s="42"/>
      <c r="F90" s="68">
        <f>SUM(H88:H89)</f>
        <v>1.5</v>
      </c>
      <c r="G90" s="351" t="s">
        <v>111</v>
      </c>
      <c r="H90" s="352"/>
      <c r="I90" s="108">
        <f>SUM(I88:I89)</f>
        <v>-1.5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</row>
    <row r="91" spans="1:30" s="40" customFormat="1" ht="24.9" customHeight="1" thickBot="1" x14ac:dyDescent="0.45">
      <c r="A91" s="38"/>
      <c r="B91" s="39"/>
      <c r="C91" s="39"/>
      <c r="D91" s="12"/>
      <c r="E91" s="5"/>
      <c r="F91" s="107"/>
      <c r="G91" s="349" t="s">
        <v>3</v>
      </c>
      <c r="H91" s="350"/>
      <c r="I91" s="109">
        <f>SUM(I88:I89)/SUM(H88:H89)</f>
        <v>-1</v>
      </c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</row>
    <row r="92" spans="1:30" s="5" customFormat="1" x14ac:dyDescent="0.4">
      <c r="A92" s="6"/>
      <c r="B92" s="8"/>
      <c r="C92" s="8"/>
      <c r="D92" s="12"/>
      <c r="E92" s="8"/>
      <c r="F92" s="8"/>
      <c r="G92" s="9"/>
      <c r="H92" s="8"/>
      <c r="I92" s="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x14ac:dyDescent="0.4">
      <c r="A93" s="6"/>
      <c r="B93" s="8"/>
      <c r="C93" s="8"/>
      <c r="D93" s="12"/>
      <c r="E93" s="8"/>
      <c r="F93" s="8"/>
      <c r="G93" s="9"/>
      <c r="H93" s="8"/>
      <c r="I93" s="9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x14ac:dyDescent="0.4">
      <c r="A94" s="6"/>
      <c r="B94" s="8"/>
      <c r="C94" s="8"/>
      <c r="D94" s="12"/>
      <c r="E94" s="8"/>
      <c r="F94" s="8"/>
      <c r="G94" s="9"/>
      <c r="H94" s="8"/>
      <c r="I94" s="9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x14ac:dyDescent="0.4">
      <c r="A95" s="6"/>
      <c r="B95" s="8"/>
      <c r="C95" s="8"/>
      <c r="D95" s="12"/>
      <c r="E95" s="8"/>
      <c r="F95" s="8"/>
      <c r="G95" s="9"/>
      <c r="H95" s="8"/>
      <c r="I95" s="9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x14ac:dyDescent="0.4">
      <c r="A96" s="6"/>
      <c r="B96" s="8"/>
      <c r="C96" s="8"/>
      <c r="D96" s="12"/>
      <c r="E96" s="8"/>
      <c r="F96" s="8"/>
      <c r="G96" s="9"/>
      <c r="H96" s="8"/>
      <c r="I96" s="9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x14ac:dyDescent="0.4">
      <c r="A97" s="6"/>
      <c r="B97" s="8"/>
      <c r="C97" s="8"/>
      <c r="D97" s="12"/>
      <c r="E97" s="8"/>
      <c r="F97" s="8"/>
      <c r="G97" s="9"/>
      <c r="H97" s="8"/>
      <c r="I97" s="9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x14ac:dyDescent="0.4">
      <c r="A98" s="6"/>
      <c r="B98" s="8"/>
      <c r="C98" s="8"/>
      <c r="D98" s="12"/>
      <c r="E98" s="8"/>
      <c r="F98" s="8"/>
      <c r="G98" s="9"/>
      <c r="H98" s="8"/>
      <c r="I98" s="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x14ac:dyDescent="0.4">
      <c r="A99" s="6"/>
      <c r="B99" s="8"/>
      <c r="C99" s="8"/>
      <c r="D99" s="12"/>
      <c r="E99" s="8"/>
      <c r="F99" s="8"/>
      <c r="G99" s="9"/>
      <c r="H99" s="8"/>
      <c r="I99" s="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x14ac:dyDescent="0.4">
      <c r="A100" s="6"/>
      <c r="B100" s="8"/>
      <c r="C100" s="8"/>
      <c r="D100" s="12"/>
      <c r="E100" s="8"/>
      <c r="F100" s="8"/>
      <c r="G100" s="9"/>
      <c r="H100" s="8"/>
      <c r="I100" s="9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x14ac:dyDescent="0.4">
      <c r="A101" s="6"/>
      <c r="B101" s="8"/>
      <c r="C101" s="8"/>
      <c r="D101" s="12"/>
      <c r="E101" s="8"/>
      <c r="F101" s="8"/>
      <c r="G101" s="9"/>
      <c r="H101" s="8"/>
      <c r="I101" s="9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x14ac:dyDescent="0.4">
      <c r="A102" s="6"/>
      <c r="B102" s="8"/>
      <c r="C102" s="8"/>
      <c r="D102" s="12"/>
      <c r="E102" s="8"/>
      <c r="F102" s="8"/>
      <c r="G102" s="9"/>
      <c r="H102" s="8"/>
      <c r="I102" s="9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x14ac:dyDescent="0.4">
      <c r="A103" s="6"/>
      <c r="B103" s="8"/>
      <c r="C103" s="8"/>
      <c r="D103" s="12"/>
      <c r="E103" s="8"/>
      <c r="F103" s="8"/>
      <c r="G103" s="9"/>
      <c r="H103" s="8"/>
      <c r="I103" s="9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5" customFormat="1" x14ac:dyDescent="0.4">
      <c r="A104" s="6"/>
      <c r="B104" s="8"/>
      <c r="C104" s="8"/>
      <c r="D104" s="12"/>
      <c r="E104" s="8"/>
      <c r="F104" s="8"/>
      <c r="G104" s="9"/>
      <c r="H104" s="8"/>
      <c r="I104" s="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x14ac:dyDescent="0.4">
      <c r="A105" s="6"/>
      <c r="B105" s="8"/>
      <c r="C105" s="8"/>
      <c r="D105" s="12"/>
      <c r="E105" s="8"/>
      <c r="F105" s="8"/>
      <c r="G105" s="9"/>
      <c r="H105" s="8"/>
      <c r="I105" s="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x14ac:dyDescent="0.4">
      <c r="A106" s="6"/>
      <c r="B106" s="8"/>
      <c r="C106" s="8"/>
      <c r="D106" s="12"/>
      <c r="E106" s="8"/>
      <c r="F106" s="8"/>
      <c r="G106" s="9"/>
      <c r="H106" s="8"/>
      <c r="I106" s="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x14ac:dyDescent="0.4">
      <c r="A107" s="6"/>
      <c r="B107" s="8"/>
      <c r="C107" s="8"/>
      <c r="D107" s="12"/>
      <c r="E107" s="8"/>
      <c r="F107" s="8"/>
      <c r="G107" s="9"/>
      <c r="H107" s="8"/>
      <c r="I107" s="9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x14ac:dyDescent="0.4">
      <c r="A108" s="6"/>
      <c r="B108" s="8"/>
      <c r="C108" s="8"/>
      <c r="D108" s="12"/>
      <c r="E108" s="8"/>
      <c r="F108" s="8"/>
      <c r="G108" s="9"/>
      <c r="H108" s="8"/>
      <c r="I108" s="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5" customFormat="1" x14ac:dyDescent="0.4">
      <c r="A109" s="6"/>
      <c r="B109" s="8"/>
      <c r="C109" s="8"/>
      <c r="D109" s="12"/>
      <c r="E109" s="8"/>
      <c r="F109" s="8"/>
      <c r="G109" s="9"/>
      <c r="H109" s="8"/>
      <c r="I109" s="9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x14ac:dyDescent="0.4">
      <c r="A110" s="6"/>
      <c r="B110" s="8"/>
      <c r="C110" s="8"/>
      <c r="D110" s="12"/>
      <c r="E110" s="8"/>
      <c r="F110" s="8"/>
      <c r="G110" s="9"/>
      <c r="H110" s="8"/>
      <c r="I110" s="9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x14ac:dyDescent="0.4">
      <c r="A111" s="6"/>
      <c r="B111" s="8"/>
      <c r="C111" s="8"/>
      <c r="D111" s="12"/>
      <c r="E111" s="8"/>
      <c r="F111" s="8"/>
      <c r="G111" s="9"/>
      <c r="H111" s="8"/>
      <c r="I111" s="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x14ac:dyDescent="0.4">
      <c r="A112" s="6"/>
      <c r="B112" s="8"/>
      <c r="C112" s="8"/>
      <c r="D112" s="12"/>
      <c r="E112" s="8"/>
      <c r="F112" s="8"/>
      <c r="G112" s="9"/>
      <c r="H112" s="8"/>
      <c r="I112" s="9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x14ac:dyDescent="0.4">
      <c r="A113" s="6"/>
      <c r="B113" s="8"/>
      <c r="C113" s="8"/>
      <c r="D113" s="12"/>
      <c r="E113" s="8"/>
      <c r="F113" s="8"/>
      <c r="G113" s="9"/>
      <c r="H113" s="8"/>
      <c r="I113" s="9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x14ac:dyDescent="0.4">
      <c r="A114" s="6"/>
      <c r="B114" s="8"/>
      <c r="C114" s="8"/>
      <c r="D114" s="12"/>
      <c r="E114" s="8"/>
      <c r="F114" s="8"/>
      <c r="G114" s="9"/>
      <c r="H114" s="8"/>
      <c r="I114" s="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x14ac:dyDescent="0.4">
      <c r="A115" s="6"/>
      <c r="B115" s="8"/>
      <c r="C115" s="8"/>
      <c r="D115" s="12"/>
      <c r="E115" s="8"/>
      <c r="F115" s="8"/>
      <c r="G115" s="9"/>
      <c r="H115" s="8"/>
      <c r="I115" s="9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x14ac:dyDescent="0.4">
      <c r="A116" s="6"/>
      <c r="B116" s="8"/>
      <c r="C116" s="8"/>
      <c r="D116" s="12"/>
      <c r="E116" s="8"/>
      <c r="F116" s="8"/>
      <c r="G116" s="9"/>
      <c r="H116" s="8"/>
      <c r="I116" s="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x14ac:dyDescent="0.4">
      <c r="A117" s="6"/>
      <c r="B117" s="8"/>
      <c r="C117" s="8"/>
      <c r="D117" s="12"/>
      <c r="E117" s="8"/>
      <c r="F117" s="8"/>
      <c r="G117" s="9"/>
      <c r="H117" s="8"/>
      <c r="I117" s="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x14ac:dyDescent="0.4">
      <c r="A118" s="6"/>
      <c r="B118" s="8"/>
      <c r="C118" s="8"/>
      <c r="D118" s="12"/>
      <c r="E118" s="8"/>
      <c r="F118" s="8"/>
      <c r="G118" s="9"/>
      <c r="H118" s="8"/>
      <c r="I118" s="9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x14ac:dyDescent="0.4">
      <c r="A119" s="6"/>
      <c r="B119" s="8"/>
      <c r="C119" s="8"/>
      <c r="D119" s="12"/>
      <c r="E119" s="8"/>
      <c r="F119" s="8"/>
      <c r="G119" s="9"/>
      <c r="H119" s="8"/>
      <c r="I119" s="9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x14ac:dyDescent="0.4">
      <c r="A120" s="6"/>
      <c r="B120" s="8"/>
      <c r="C120" s="8"/>
      <c r="D120" s="12"/>
      <c r="E120" s="8"/>
      <c r="F120" s="8"/>
      <c r="G120" s="9"/>
      <c r="H120" s="8"/>
      <c r="I120" s="9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x14ac:dyDescent="0.4">
      <c r="A121" s="6"/>
      <c r="B121" s="8"/>
      <c r="C121" s="8"/>
      <c r="D121" s="12"/>
      <c r="E121" s="8"/>
      <c r="F121" s="8"/>
      <c r="G121" s="9"/>
      <c r="H121" s="8"/>
      <c r="I121" s="9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x14ac:dyDescent="0.4">
      <c r="A122" s="6"/>
      <c r="B122" s="8"/>
      <c r="C122" s="8"/>
      <c r="D122" s="12"/>
      <c r="E122" s="8"/>
      <c r="F122" s="8"/>
      <c r="G122" s="9"/>
      <c r="H122" s="8"/>
      <c r="I122" s="9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x14ac:dyDescent="0.4">
      <c r="A123" s="6"/>
      <c r="B123" s="8"/>
      <c r="C123" s="8"/>
      <c r="D123" s="12"/>
      <c r="E123" s="8"/>
      <c r="F123" s="8"/>
      <c r="G123" s="9"/>
      <c r="H123" s="8"/>
      <c r="I123" s="9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x14ac:dyDescent="0.4">
      <c r="A124" s="6"/>
      <c r="B124" s="8"/>
      <c r="C124" s="8"/>
      <c r="D124" s="12"/>
      <c r="E124" s="8"/>
      <c r="F124" s="8"/>
      <c r="G124" s="9"/>
      <c r="H124" s="8"/>
      <c r="I124" s="9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x14ac:dyDescent="0.4">
      <c r="A125" s="6"/>
      <c r="B125" s="8"/>
      <c r="C125" s="8"/>
      <c r="D125" s="12"/>
      <c r="E125" s="8"/>
      <c r="F125" s="8"/>
      <c r="G125" s="9"/>
      <c r="H125" s="8"/>
      <c r="I125" s="9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x14ac:dyDescent="0.4">
      <c r="A126" s="6"/>
      <c r="B126" s="8"/>
      <c r="C126" s="8"/>
      <c r="D126" s="12"/>
      <c r="E126" s="8"/>
      <c r="F126" s="8"/>
      <c r="G126" s="9"/>
      <c r="H126" s="8"/>
      <c r="I126" s="9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x14ac:dyDescent="0.4">
      <c r="A127" s="6"/>
      <c r="B127" s="8"/>
      <c r="C127" s="8"/>
      <c r="D127" s="12"/>
      <c r="E127" s="8"/>
      <c r="F127" s="8"/>
      <c r="G127" s="9"/>
      <c r="H127" s="8"/>
      <c r="I127" s="9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x14ac:dyDescent="0.4">
      <c r="A128" s="6"/>
      <c r="B128" s="8"/>
      <c r="C128" s="8"/>
      <c r="D128" s="12"/>
      <c r="E128" s="8"/>
      <c r="F128" s="8"/>
      <c r="G128" s="9"/>
      <c r="H128" s="8"/>
      <c r="I128" s="9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5" customFormat="1" x14ac:dyDescent="0.4">
      <c r="A129" s="6"/>
      <c r="B129" s="8"/>
      <c r="C129" s="8"/>
      <c r="D129" s="12"/>
      <c r="E129" s="8"/>
      <c r="F129" s="8"/>
      <c r="G129" s="9"/>
      <c r="H129" s="8"/>
      <c r="I129" s="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s="5" customFormat="1" x14ac:dyDescent="0.4">
      <c r="A130" s="6"/>
      <c r="B130" s="8"/>
      <c r="C130" s="8"/>
      <c r="D130" s="12"/>
      <c r="E130" s="8"/>
      <c r="F130" s="8"/>
      <c r="G130" s="9"/>
      <c r="H130" s="8"/>
      <c r="I130" s="9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s="5" customFormat="1" x14ac:dyDescent="0.4">
      <c r="A131" s="6"/>
      <c r="B131" s="8"/>
      <c r="C131" s="8"/>
      <c r="D131" s="12"/>
      <c r="E131" s="8"/>
      <c r="F131" s="8"/>
      <c r="G131" s="9"/>
      <c r="H131" s="8"/>
      <c r="I131" s="9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x14ac:dyDescent="0.4">
      <c r="A132" s="6"/>
      <c r="B132" s="8"/>
      <c r="C132" s="8"/>
      <c r="D132" s="12"/>
      <c r="E132" s="8"/>
      <c r="F132" s="8"/>
      <c r="G132" s="9"/>
      <c r="H132" s="8"/>
      <c r="I132" s="9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x14ac:dyDescent="0.4">
      <c r="A133" s="6"/>
      <c r="B133" s="8"/>
      <c r="C133" s="8"/>
      <c r="D133" s="12"/>
      <c r="E133" s="8"/>
      <c r="F133" s="8"/>
      <c r="G133" s="9"/>
      <c r="H133" s="8"/>
      <c r="I133" s="9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5" customFormat="1" x14ac:dyDescent="0.4">
      <c r="A134" s="6"/>
      <c r="B134" s="8"/>
      <c r="C134" s="8"/>
      <c r="D134" s="12"/>
      <c r="E134" s="8"/>
      <c r="F134" s="8"/>
      <c r="G134" s="9"/>
      <c r="H134" s="8"/>
      <c r="I134" s="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s="5" customFormat="1" x14ac:dyDescent="0.4">
      <c r="A135" s="6"/>
      <c r="B135" s="8"/>
      <c r="C135" s="8"/>
      <c r="D135" s="12"/>
      <c r="E135" s="8"/>
      <c r="F135" s="8"/>
      <c r="G135" s="9"/>
      <c r="H135" s="8"/>
      <c r="I135" s="9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x14ac:dyDescent="0.4">
      <c r="A136" s="6"/>
      <c r="B136" s="8"/>
      <c r="C136" s="8"/>
      <c r="D136" s="12"/>
      <c r="E136" s="8"/>
      <c r="F136" s="8"/>
      <c r="G136" s="9"/>
      <c r="H136" s="8"/>
      <c r="I136" s="9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x14ac:dyDescent="0.4">
      <c r="A137" s="6"/>
      <c r="B137" s="8"/>
      <c r="C137" s="8"/>
      <c r="D137" s="12"/>
      <c r="E137" s="8"/>
      <c r="F137" s="8"/>
      <c r="G137" s="9"/>
      <c r="H137" s="8"/>
      <c r="I137" s="9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x14ac:dyDescent="0.4">
      <c r="A138" s="6"/>
      <c r="B138" s="8"/>
      <c r="C138" s="8"/>
      <c r="D138" s="12"/>
      <c r="E138" s="8"/>
      <c r="F138" s="8"/>
      <c r="G138" s="9"/>
      <c r="H138" s="8"/>
      <c r="I138" s="9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x14ac:dyDescent="0.4">
      <c r="A139" s="6"/>
      <c r="B139" s="8"/>
      <c r="C139" s="8"/>
      <c r="D139" s="12"/>
      <c r="E139" s="8"/>
      <c r="F139" s="8"/>
      <c r="G139" s="9"/>
      <c r="H139" s="8"/>
      <c r="I139" s="9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x14ac:dyDescent="0.4">
      <c r="A140" s="6"/>
      <c r="B140" s="8"/>
      <c r="C140" s="8"/>
      <c r="D140" s="12"/>
      <c r="E140" s="8"/>
      <c r="F140" s="8"/>
      <c r="G140" s="9"/>
      <c r="H140" s="8"/>
      <c r="I140" s="9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x14ac:dyDescent="0.4">
      <c r="A141" s="6"/>
      <c r="B141" s="8"/>
      <c r="C141" s="8"/>
      <c r="D141" s="12"/>
      <c r="E141" s="8"/>
      <c r="F141" s="8"/>
      <c r="G141" s="9"/>
      <c r="H141" s="8"/>
      <c r="I141" s="9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x14ac:dyDescent="0.4">
      <c r="A142" s="6"/>
      <c r="B142" s="8"/>
      <c r="C142" s="8"/>
      <c r="D142" s="12"/>
      <c r="E142" s="8"/>
      <c r="F142" s="8"/>
      <c r="G142" s="9"/>
      <c r="H142" s="8"/>
      <c r="I142" s="9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5" customFormat="1" x14ac:dyDescent="0.4">
      <c r="A143" s="6"/>
      <c r="B143" s="8"/>
      <c r="C143" s="8"/>
      <c r="D143" s="12"/>
      <c r="E143" s="8"/>
      <c r="F143" s="8"/>
      <c r="G143" s="9"/>
      <c r="H143" s="8"/>
      <c r="I143" s="9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x14ac:dyDescent="0.4">
      <c r="A144" s="6"/>
      <c r="B144" s="8"/>
      <c r="C144" s="8"/>
      <c r="D144" s="12"/>
      <c r="E144" s="8"/>
      <c r="F144" s="8"/>
      <c r="G144" s="9"/>
      <c r="H144" s="8"/>
      <c r="I144" s="9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x14ac:dyDescent="0.4">
      <c r="A145" s="6"/>
      <c r="B145" s="8"/>
      <c r="C145" s="8"/>
      <c r="D145" s="12"/>
      <c r="E145" s="8"/>
      <c r="F145" s="8"/>
      <c r="G145" s="9"/>
      <c r="H145" s="8"/>
      <c r="I145" s="9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x14ac:dyDescent="0.4">
      <c r="A146" s="6"/>
      <c r="B146" s="8"/>
      <c r="C146" s="8"/>
      <c r="D146" s="12"/>
      <c r="E146" s="8"/>
      <c r="F146" s="8"/>
      <c r="G146" s="9"/>
      <c r="H146" s="8"/>
      <c r="I146" s="9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x14ac:dyDescent="0.4">
      <c r="A147" s="6"/>
      <c r="B147" s="8"/>
      <c r="C147" s="8"/>
      <c r="D147" s="12"/>
      <c r="E147" s="8"/>
      <c r="F147" s="8"/>
      <c r="G147" s="9"/>
      <c r="H147" s="8"/>
      <c r="I147" s="9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x14ac:dyDescent="0.4">
      <c r="A148" s="6"/>
      <c r="B148" s="8"/>
      <c r="C148" s="8"/>
      <c r="D148" s="12"/>
      <c r="E148" s="8"/>
      <c r="F148" s="8"/>
      <c r="G148" s="9"/>
      <c r="H148" s="8"/>
      <c r="I148" s="9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4">
      <c r="A149" s="6"/>
      <c r="B149" s="8"/>
      <c r="C149" s="8"/>
      <c r="D149" s="12"/>
      <c r="E149" s="8"/>
      <c r="F149" s="8"/>
      <c r="G149" s="9"/>
      <c r="H149" s="8"/>
      <c r="I149" s="9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4">
      <c r="A150" s="6"/>
      <c r="B150" s="8"/>
      <c r="C150" s="8"/>
      <c r="D150" s="12"/>
      <c r="E150" s="8"/>
      <c r="F150" s="8"/>
      <c r="G150" s="9"/>
      <c r="H150" s="8"/>
      <c r="I150" s="9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4">
      <c r="A151" s="6"/>
      <c r="B151" s="8"/>
      <c r="C151" s="8"/>
      <c r="D151" s="12"/>
      <c r="E151" s="8"/>
      <c r="F151" s="8"/>
      <c r="G151" s="9"/>
      <c r="H151" s="8"/>
      <c r="I151" s="9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4">
      <c r="A154" s="6"/>
      <c r="B154" s="8"/>
      <c r="C154" s="8"/>
      <c r="D154" s="12"/>
      <c r="E154" s="8"/>
      <c r="F154" s="8"/>
      <c r="G154" s="9"/>
      <c r="H154" s="8"/>
      <c r="I154" s="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4">
      <c r="A155" s="6"/>
      <c r="B155" s="8"/>
      <c r="C155" s="8"/>
      <c r="D155" s="12"/>
      <c r="E155" s="8"/>
      <c r="F155" s="8"/>
      <c r="G155" s="9"/>
      <c r="H155" s="8"/>
      <c r="I155" s="9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4">
      <c r="A156" s="6"/>
      <c r="B156" s="8"/>
      <c r="C156" s="8"/>
      <c r="D156" s="12"/>
      <c r="E156" s="8"/>
      <c r="F156" s="8"/>
      <c r="G156" s="9"/>
      <c r="H156" s="8"/>
      <c r="I156" s="9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4">
      <c r="A157" s="6"/>
      <c r="B157" s="8"/>
      <c r="C157" s="8"/>
      <c r="D157" s="12"/>
      <c r="E157" s="8"/>
      <c r="F157" s="8"/>
      <c r="G157" s="9"/>
      <c r="H157" s="8"/>
      <c r="I157" s="9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4">
      <c r="A158" s="6"/>
      <c r="B158" s="8"/>
      <c r="C158" s="8"/>
      <c r="D158" s="12"/>
      <c r="E158" s="8"/>
      <c r="F158" s="8"/>
      <c r="G158" s="9"/>
      <c r="H158" s="8"/>
      <c r="I158" s="9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4">
      <c r="A159" s="6"/>
      <c r="B159" s="8"/>
      <c r="C159" s="8"/>
      <c r="D159" s="12"/>
      <c r="E159" s="8"/>
      <c r="F159" s="8"/>
      <c r="G159" s="9"/>
      <c r="H159" s="8"/>
      <c r="I159" s="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4">
      <c r="A160" s="6"/>
      <c r="B160" s="8"/>
      <c r="C160" s="8"/>
      <c r="D160" s="12"/>
      <c r="E160" s="8"/>
      <c r="F160" s="8"/>
      <c r="G160" s="9"/>
      <c r="H160" s="8"/>
      <c r="I160" s="9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x14ac:dyDescent="0.4">
      <c r="A161" s="6"/>
      <c r="B161" s="8"/>
      <c r="C161" s="8"/>
      <c r="D161" s="12"/>
      <c r="E161" s="8"/>
      <c r="F161" s="8"/>
      <c r="G161" s="9"/>
      <c r="H161" s="8"/>
      <c r="I161" s="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x14ac:dyDescent="0.4">
      <c r="A162" s="6"/>
      <c r="B162" s="8"/>
      <c r="C162" s="8"/>
      <c r="D162" s="12"/>
      <c r="E162" s="8"/>
      <c r="F162" s="8"/>
      <c r="G162" s="9"/>
      <c r="H162" s="8"/>
      <c r="I162" s="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x14ac:dyDescent="0.4">
      <c r="A163" s="6"/>
      <c r="B163" s="8"/>
      <c r="C163" s="8"/>
      <c r="D163" s="12"/>
      <c r="E163" s="8"/>
      <c r="F163" s="8"/>
      <c r="G163" s="9"/>
      <c r="H163" s="8"/>
      <c r="I163" s="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x14ac:dyDescent="0.4">
      <c r="A164" s="6"/>
      <c r="B164" s="8"/>
      <c r="C164" s="8"/>
      <c r="D164" s="12"/>
      <c r="E164" s="8"/>
      <c r="F164" s="8"/>
      <c r="G164" s="9"/>
      <c r="H164" s="8"/>
      <c r="I164" s="9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x14ac:dyDescent="0.4">
      <c r="A165" s="6"/>
      <c r="B165" s="8"/>
      <c r="C165" s="8"/>
      <c r="D165" s="12"/>
      <c r="E165" s="8"/>
      <c r="F165" s="8"/>
      <c r="G165" s="9"/>
      <c r="H165" s="8"/>
      <c r="I165" s="9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x14ac:dyDescent="0.4">
      <c r="A166" s="6"/>
      <c r="B166" s="8"/>
      <c r="C166" s="8"/>
      <c r="D166" s="12"/>
      <c r="E166" s="8"/>
      <c r="F166" s="8"/>
      <c r="G166" s="9"/>
      <c r="H166" s="8"/>
      <c r="I166" s="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x14ac:dyDescent="0.4">
      <c r="A167" s="6"/>
      <c r="B167" s="8"/>
      <c r="C167" s="8"/>
      <c r="D167" s="12"/>
      <c r="E167" s="8"/>
      <c r="F167" s="8"/>
      <c r="G167" s="9"/>
      <c r="H167" s="8"/>
      <c r="I167" s="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x14ac:dyDescent="0.4">
      <c r="A168" s="6"/>
      <c r="B168" s="8"/>
      <c r="C168" s="8"/>
      <c r="D168" s="12"/>
      <c r="E168" s="8"/>
      <c r="F168" s="8"/>
      <c r="G168" s="9"/>
      <c r="H168" s="8"/>
      <c r="I168" s="9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x14ac:dyDescent="0.4">
      <c r="A169" s="6"/>
      <c r="B169" s="8"/>
      <c r="C169" s="8"/>
      <c r="D169" s="12"/>
      <c r="E169" s="8"/>
      <c r="F169" s="8"/>
      <c r="G169" s="9"/>
      <c r="H169" s="8"/>
      <c r="I169" s="9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x14ac:dyDescent="0.4">
      <c r="A170" s="6"/>
      <c r="B170" s="8"/>
      <c r="C170" s="8"/>
      <c r="D170" s="12"/>
      <c r="E170" s="8"/>
      <c r="F170" s="8"/>
      <c r="G170" s="9"/>
      <c r="H170" s="8"/>
      <c r="I170" s="9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x14ac:dyDescent="0.4">
      <c r="A171" s="6"/>
      <c r="B171" s="8"/>
      <c r="C171" s="8"/>
      <c r="D171" s="12"/>
      <c r="E171" s="8"/>
      <c r="F171" s="8"/>
      <c r="G171" s="9"/>
      <c r="H171" s="8"/>
      <c r="I171" s="9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x14ac:dyDescent="0.4">
      <c r="A172" s="6"/>
      <c r="B172" s="8"/>
      <c r="C172" s="8"/>
      <c r="D172" s="12"/>
      <c r="E172" s="8"/>
      <c r="F172" s="8"/>
      <c r="G172" s="9"/>
      <c r="H172" s="8"/>
      <c r="I172" s="9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x14ac:dyDescent="0.4">
      <c r="A173" s="6"/>
      <c r="B173" s="8"/>
      <c r="C173" s="8"/>
      <c r="D173" s="12"/>
      <c r="E173" s="8"/>
      <c r="F173" s="8"/>
      <c r="G173" s="9"/>
      <c r="H173" s="8"/>
      <c r="I173" s="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x14ac:dyDescent="0.4">
      <c r="A174" s="6"/>
      <c r="B174" s="8"/>
      <c r="C174" s="8"/>
      <c r="D174" s="12"/>
      <c r="E174" s="8"/>
      <c r="F174" s="8"/>
      <c r="G174" s="9"/>
      <c r="H174" s="8"/>
      <c r="I174" s="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4">
      <c r="A175" s="6"/>
      <c r="B175" s="8"/>
      <c r="C175" s="8"/>
      <c r="D175" s="12"/>
      <c r="E175" s="8"/>
      <c r="F175" s="8"/>
      <c r="G175" s="9"/>
      <c r="H175" s="8"/>
      <c r="I175" s="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4">
      <c r="A176" s="6"/>
      <c r="B176" s="8"/>
      <c r="C176" s="8"/>
      <c r="D176" s="12"/>
      <c r="E176" s="8"/>
      <c r="F176" s="8"/>
      <c r="G176" s="9"/>
      <c r="H176" s="8"/>
      <c r="I176" s="9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4">
      <c r="A177" s="6"/>
      <c r="B177" s="8"/>
      <c r="C177" s="8"/>
      <c r="D177" s="12"/>
      <c r="E177" s="8"/>
      <c r="F177" s="8"/>
      <c r="G177" s="9"/>
      <c r="H177" s="8"/>
      <c r="I177" s="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x14ac:dyDescent="0.4">
      <c r="A178" s="6"/>
      <c r="B178" s="8"/>
      <c r="C178" s="8"/>
      <c r="D178" s="12"/>
      <c r="E178" s="8"/>
      <c r="F178" s="8"/>
      <c r="G178" s="9"/>
      <c r="H178" s="8"/>
      <c r="I178" s="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x14ac:dyDescent="0.4">
      <c r="A179" s="6"/>
      <c r="B179" s="8"/>
      <c r="C179" s="8"/>
      <c r="D179" s="12"/>
      <c r="E179" s="8"/>
      <c r="F179" s="8"/>
      <c r="G179" s="9"/>
      <c r="H179" s="8"/>
      <c r="I179" s="9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x14ac:dyDescent="0.4">
      <c r="A180" s="6"/>
      <c r="B180" s="8"/>
      <c r="C180" s="8"/>
      <c r="D180" s="12"/>
      <c r="E180" s="8"/>
      <c r="F180" s="8"/>
      <c r="G180" s="9"/>
      <c r="H180" s="8"/>
      <c r="I180" s="9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s="5" customFormat="1" x14ac:dyDescent="0.4">
      <c r="A181" s="6"/>
      <c r="B181" s="8"/>
      <c r="C181" s="8"/>
      <c r="D181" s="12"/>
      <c r="E181" s="8"/>
      <c r="F181" s="8"/>
      <c r="G181" s="9"/>
      <c r="H181" s="8"/>
      <c r="I181" s="9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s="5" customFormat="1" x14ac:dyDescent="0.4">
      <c r="A182" s="6"/>
      <c r="B182" s="8"/>
      <c r="C182" s="8"/>
      <c r="D182" s="12"/>
      <c r="E182" s="8"/>
      <c r="F182" s="8"/>
      <c r="G182" s="9"/>
      <c r="H182" s="8"/>
      <c r="I182" s="9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s="5" customFormat="1" x14ac:dyDescent="0.4">
      <c r="A183" s="6"/>
      <c r="B183" s="8"/>
      <c r="C183" s="8"/>
      <c r="D183" s="12"/>
      <c r="E183" s="8"/>
      <c r="F183" s="8"/>
      <c r="G183" s="9"/>
      <c r="H183" s="8"/>
      <c r="I183" s="9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5" customFormat="1" x14ac:dyDescent="0.4">
      <c r="A184" s="6"/>
      <c r="B184" s="8"/>
      <c r="C184" s="8"/>
      <c r="D184" s="12"/>
      <c r="E184" s="8"/>
      <c r="F184" s="8"/>
      <c r="G184" s="9"/>
      <c r="H184" s="8"/>
      <c r="I184" s="9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s="5" customFormat="1" x14ac:dyDescent="0.4">
      <c r="A185" s="6"/>
      <c r="B185" s="8"/>
      <c r="C185" s="8"/>
      <c r="D185" s="12"/>
      <c r="E185" s="8"/>
      <c r="F185" s="8"/>
      <c r="G185" s="9"/>
      <c r="H185" s="8"/>
      <c r="I185" s="9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s="5" customFormat="1" x14ac:dyDescent="0.4">
      <c r="A186" s="6"/>
      <c r="B186" s="8"/>
      <c r="C186" s="8"/>
      <c r="D186" s="12"/>
      <c r="E186" s="8"/>
      <c r="F186" s="8"/>
      <c r="G186" s="9"/>
      <c r="H186" s="8"/>
      <c r="I186" s="9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5" customFormat="1" x14ac:dyDescent="0.4">
      <c r="A187" s="6"/>
      <c r="B187" s="8"/>
      <c r="C187" s="8"/>
      <c r="D187" s="12"/>
      <c r="E187" s="8"/>
      <c r="F187" s="8"/>
      <c r="G187" s="9"/>
      <c r="H187" s="8"/>
      <c r="I187" s="9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s="5" customFormat="1" x14ac:dyDescent="0.4">
      <c r="A188" s="6"/>
      <c r="B188" s="8"/>
      <c r="C188" s="8"/>
      <c r="D188" s="12"/>
      <c r="E188" s="8"/>
      <c r="F188" s="8"/>
      <c r="G188" s="9"/>
      <c r="H188" s="8"/>
      <c r="I188" s="9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5" customFormat="1" x14ac:dyDescent="0.4">
      <c r="A189" s="6"/>
      <c r="B189" s="8"/>
      <c r="C189" s="8"/>
      <c r="D189" s="12"/>
      <c r="E189" s="8"/>
      <c r="F189" s="8"/>
      <c r="G189" s="9"/>
      <c r="H189" s="8"/>
      <c r="I189" s="9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s="5" customFormat="1" x14ac:dyDescent="0.4">
      <c r="A190" s="6"/>
      <c r="B190" s="8"/>
      <c r="C190" s="8"/>
      <c r="D190" s="12"/>
      <c r="E190" s="8"/>
      <c r="F190" s="8"/>
      <c r="G190" s="9"/>
      <c r="H190" s="8"/>
      <c r="I190" s="9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5" customFormat="1" x14ac:dyDescent="0.4">
      <c r="A191" s="6"/>
      <c r="B191" s="8"/>
      <c r="C191" s="8"/>
      <c r="D191" s="12"/>
      <c r="E191" s="8"/>
      <c r="F191" s="8"/>
      <c r="G191" s="9"/>
      <c r="H191" s="8"/>
      <c r="I191" s="9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s="5" customFormat="1" x14ac:dyDescent="0.4">
      <c r="A192" s="6"/>
      <c r="B192" s="8"/>
      <c r="C192" s="8"/>
      <c r="D192" s="12"/>
      <c r="E192" s="8"/>
      <c r="F192" s="8"/>
      <c r="G192" s="9"/>
      <c r="H192" s="8"/>
      <c r="I192" s="9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s="5" customFormat="1" x14ac:dyDescent="0.4">
      <c r="A193" s="6"/>
      <c r="B193" s="8"/>
      <c r="C193" s="8"/>
      <c r="D193" s="12"/>
      <c r="E193" s="8"/>
      <c r="F193" s="8"/>
      <c r="G193" s="9"/>
      <c r="H193" s="8"/>
      <c r="I193" s="9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x14ac:dyDescent="0.4">
      <c r="A194" s="6"/>
      <c r="B194" s="8"/>
      <c r="C194" s="8"/>
      <c r="D194" s="12"/>
      <c r="E194" s="8"/>
      <c r="F194" s="8"/>
      <c r="G194" s="9"/>
      <c r="H194" s="8"/>
      <c r="I194" s="9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x14ac:dyDescent="0.4">
      <c r="A195" s="6"/>
      <c r="B195" s="8"/>
      <c r="C195" s="8"/>
      <c r="D195" s="12"/>
      <c r="E195" s="8"/>
      <c r="F195" s="8"/>
      <c r="G195" s="9"/>
      <c r="H195" s="8"/>
      <c r="I195" s="9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5" customFormat="1" x14ac:dyDescent="0.4">
      <c r="A196" s="6"/>
      <c r="B196" s="8"/>
      <c r="C196" s="8"/>
      <c r="D196" s="12"/>
      <c r="E196" s="8"/>
      <c r="F196" s="8"/>
      <c r="G196" s="9"/>
      <c r="H196" s="8"/>
      <c r="I196" s="9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s="5" customFormat="1" x14ac:dyDescent="0.4">
      <c r="A197" s="6"/>
      <c r="B197" s="8"/>
      <c r="C197" s="8"/>
      <c r="D197" s="12"/>
      <c r="E197" s="8"/>
      <c r="F197" s="8"/>
      <c r="G197" s="9"/>
      <c r="H197" s="8"/>
      <c r="I197" s="9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x14ac:dyDescent="0.4">
      <c r="A198" s="6"/>
      <c r="B198" s="8"/>
      <c r="C198" s="8"/>
      <c r="D198" s="12"/>
      <c r="E198" s="8"/>
      <c r="F198" s="8"/>
      <c r="G198" s="9"/>
      <c r="H198" s="8"/>
      <c r="I198" s="9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x14ac:dyDescent="0.4">
      <c r="A199" s="6"/>
      <c r="B199" s="8"/>
      <c r="C199" s="8"/>
      <c r="D199" s="12"/>
      <c r="E199" s="8"/>
      <c r="F199" s="8"/>
      <c r="G199" s="9"/>
      <c r="H199" s="8"/>
      <c r="I199" s="9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5" customFormat="1" x14ac:dyDescent="0.4">
      <c r="A200" s="6"/>
      <c r="B200" s="8"/>
      <c r="C200" s="8"/>
      <c r="D200" s="12"/>
      <c r="E200" s="8"/>
      <c r="F200" s="8"/>
      <c r="G200" s="9"/>
      <c r="H200" s="8"/>
      <c r="I200" s="9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s="5" customFormat="1" x14ac:dyDescent="0.4">
      <c r="A201" s="6"/>
      <c r="B201" s="8"/>
      <c r="C201" s="8"/>
      <c r="D201" s="12"/>
      <c r="E201" s="8"/>
      <c r="F201" s="8"/>
      <c r="G201" s="9"/>
      <c r="H201" s="8"/>
      <c r="I201" s="9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s="5" customFormat="1" x14ac:dyDescent="0.4">
      <c r="A202" s="6"/>
      <c r="B202" s="8"/>
      <c r="C202" s="8"/>
      <c r="D202" s="12"/>
      <c r="E202" s="8"/>
      <c r="F202" s="8"/>
      <c r="G202" s="9"/>
      <c r="H202" s="8"/>
      <c r="I202" s="9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x14ac:dyDescent="0.4">
      <c r="A203" s="6"/>
      <c r="B203" s="8"/>
      <c r="C203" s="8"/>
      <c r="D203" s="12"/>
      <c r="E203" s="8"/>
      <c r="F203" s="8"/>
      <c r="G203" s="9"/>
      <c r="H203" s="8"/>
      <c r="I203" s="9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5" customFormat="1" x14ac:dyDescent="0.4">
      <c r="A204" s="6"/>
      <c r="B204" s="8"/>
      <c r="C204" s="8"/>
      <c r="D204" s="12"/>
      <c r="E204" s="8"/>
      <c r="F204" s="8"/>
      <c r="G204" s="9"/>
      <c r="H204" s="8"/>
      <c r="I204" s="9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</sheetData>
  <mergeCells count="30">
    <mergeCell ref="D2:E2"/>
    <mergeCell ref="B4:I5"/>
    <mergeCell ref="B7:I7"/>
    <mergeCell ref="B27:I27"/>
    <mergeCell ref="B29:D29"/>
    <mergeCell ref="G53:H53"/>
    <mergeCell ref="G54:H54"/>
    <mergeCell ref="B9:D9"/>
    <mergeCell ref="G24:H24"/>
    <mergeCell ref="G25:H25"/>
    <mergeCell ref="B47:I47"/>
    <mergeCell ref="B49:D49"/>
    <mergeCell ref="G36:H36"/>
    <mergeCell ref="G37:H37"/>
    <mergeCell ref="B39:I39"/>
    <mergeCell ref="B41:D41"/>
    <mergeCell ref="G43:H43"/>
    <mergeCell ref="G44:H44"/>
    <mergeCell ref="B56:I56"/>
    <mergeCell ref="B58:D58"/>
    <mergeCell ref="G61:H61"/>
    <mergeCell ref="G62:H62"/>
    <mergeCell ref="B64:I64"/>
    <mergeCell ref="G91:H91"/>
    <mergeCell ref="B66:D66"/>
    <mergeCell ref="G82:H82"/>
    <mergeCell ref="G83:H83"/>
    <mergeCell ref="B85:I85"/>
    <mergeCell ref="B87:D87"/>
    <mergeCell ref="G90:H90"/>
  </mergeCells>
  <conditionalFormatting sqref="F4:F6">
    <cfRule type="containsText" dxfId="527" priority="214" operator="containsText" text="Acertada">
      <formula>NOT(ISERROR(SEARCH("Acertada",F4)))</formula>
    </cfRule>
    <cfRule type="containsText" dxfId="526" priority="216" operator="containsText" text="Ganada">
      <formula>NOT(ISERROR(SEARCH("Ganada",F4)))</formula>
    </cfRule>
    <cfRule type="containsText" dxfId="525" priority="215" operator="containsText" text="Fallada">
      <formula>NOT(ISERROR(SEARCH("Fallada",F4)))</formula>
    </cfRule>
  </conditionalFormatting>
  <conditionalFormatting sqref="F8:F23">
    <cfRule type="containsText" dxfId="524" priority="31" operator="containsText" text="Acertada">
      <formula>NOT(ISERROR(SEARCH("Acertada",F8)))</formula>
    </cfRule>
    <cfRule type="containsText" dxfId="523" priority="32" operator="containsText" text="Fallada">
      <formula>NOT(ISERROR(SEARCH("Fallada",F8)))</formula>
    </cfRule>
    <cfRule type="containsText" dxfId="522" priority="33" operator="containsText" text="Ganada">
      <formula>NOT(ISERROR(SEARCH("Ganada",F8)))</formula>
    </cfRule>
  </conditionalFormatting>
  <conditionalFormatting sqref="F25:F26">
    <cfRule type="containsText" dxfId="521" priority="109" operator="containsText" text="Acertada">
      <formula>NOT(ISERROR(SEARCH("Acertada",F25)))</formula>
    </cfRule>
    <cfRule type="containsText" dxfId="520" priority="111" operator="containsText" text="Ganada">
      <formula>NOT(ISERROR(SEARCH("Ganada",F25)))</formula>
    </cfRule>
    <cfRule type="containsText" dxfId="519" priority="110" operator="containsText" text="Fallada">
      <formula>NOT(ISERROR(SEARCH("Fallada",F25)))</formula>
    </cfRule>
  </conditionalFormatting>
  <conditionalFormatting sqref="F28:F35">
    <cfRule type="containsText" dxfId="518" priority="28" operator="containsText" text="Acertada">
      <formula>NOT(ISERROR(SEARCH("Acertada",F28)))</formula>
    </cfRule>
    <cfRule type="containsText" dxfId="517" priority="29" operator="containsText" text="Fallada">
      <formula>NOT(ISERROR(SEARCH("Fallada",F28)))</formula>
    </cfRule>
    <cfRule type="containsText" dxfId="516" priority="30" operator="containsText" text="Ganada">
      <formula>NOT(ISERROR(SEARCH("Ganada",F28)))</formula>
    </cfRule>
  </conditionalFormatting>
  <conditionalFormatting sqref="F37:F38">
    <cfRule type="containsText" dxfId="515" priority="210" operator="containsText" text="Ganada">
      <formula>NOT(ISERROR(SEARCH("Ganada",F37)))</formula>
    </cfRule>
    <cfRule type="containsText" dxfId="514" priority="208" operator="containsText" text="Acertada">
      <formula>NOT(ISERROR(SEARCH("Acertada",F37)))</formula>
    </cfRule>
    <cfRule type="containsText" dxfId="513" priority="209" operator="containsText" text="Fallada">
      <formula>NOT(ISERROR(SEARCH("Fallada",F37)))</formula>
    </cfRule>
  </conditionalFormatting>
  <conditionalFormatting sqref="F40:F42">
    <cfRule type="containsText" dxfId="512" priority="26" operator="containsText" text="Fallada">
      <formula>NOT(ISERROR(SEARCH("Fallada",F40)))</formula>
    </cfRule>
    <cfRule type="containsText" dxfId="511" priority="25" operator="containsText" text="Acertada">
      <formula>NOT(ISERROR(SEARCH("Acertada",F40)))</formula>
    </cfRule>
    <cfRule type="containsText" dxfId="510" priority="27" operator="containsText" text="Ganada">
      <formula>NOT(ISERROR(SEARCH("Ganada",F40)))</formula>
    </cfRule>
  </conditionalFormatting>
  <conditionalFormatting sqref="F44:F46">
    <cfRule type="containsText" dxfId="509" priority="193" operator="containsText" text="Acertada">
      <formula>NOT(ISERROR(SEARCH("Acertada",F44)))</formula>
    </cfRule>
    <cfRule type="containsText" dxfId="508" priority="194" operator="containsText" text="Fallada">
      <formula>NOT(ISERROR(SEARCH("Fallada",F44)))</formula>
    </cfRule>
    <cfRule type="containsText" dxfId="507" priority="195" operator="containsText" text="Ganada">
      <formula>NOT(ISERROR(SEARCH("Ganada",F44)))</formula>
    </cfRule>
  </conditionalFormatting>
  <conditionalFormatting sqref="F48:F52">
    <cfRule type="containsText" dxfId="506" priority="10" operator="containsText" text="Acertada">
      <formula>NOT(ISERROR(SEARCH("Acertada",F48)))</formula>
    </cfRule>
    <cfRule type="containsText" dxfId="505" priority="11" operator="containsText" text="Fallada">
      <formula>NOT(ISERROR(SEARCH("Fallada",F48)))</formula>
    </cfRule>
    <cfRule type="containsText" dxfId="504" priority="12" operator="containsText" text="Ganada">
      <formula>NOT(ISERROR(SEARCH("Ganada",F48)))</formula>
    </cfRule>
  </conditionalFormatting>
  <conditionalFormatting sqref="F54:F55">
    <cfRule type="containsText" dxfId="503" priority="86" operator="containsText" text="Fallada">
      <formula>NOT(ISERROR(SEARCH("Fallada",F54)))</formula>
    </cfRule>
    <cfRule type="containsText" dxfId="502" priority="87" operator="containsText" text="Ganada">
      <formula>NOT(ISERROR(SEARCH("Ganada",F54)))</formula>
    </cfRule>
    <cfRule type="containsText" dxfId="501" priority="85" operator="containsText" text="Acertada">
      <formula>NOT(ISERROR(SEARCH("Acertada",F54)))</formula>
    </cfRule>
  </conditionalFormatting>
  <conditionalFormatting sqref="F57:F60">
    <cfRule type="containsText" dxfId="500" priority="16" operator="containsText" text="Acertada">
      <formula>NOT(ISERROR(SEARCH("Acertada",F57)))</formula>
    </cfRule>
    <cfRule type="containsText" dxfId="499" priority="17" operator="containsText" text="Fallada">
      <formula>NOT(ISERROR(SEARCH("Fallada",F57)))</formula>
    </cfRule>
    <cfRule type="containsText" dxfId="498" priority="18" operator="containsText" text="Ganada">
      <formula>NOT(ISERROR(SEARCH("Ganada",F57)))</formula>
    </cfRule>
  </conditionalFormatting>
  <conditionalFormatting sqref="F62:F63">
    <cfRule type="containsText" dxfId="497" priority="169" operator="containsText" text="Acertada">
      <formula>NOT(ISERROR(SEARCH("Acertada",F62)))</formula>
    </cfRule>
    <cfRule type="containsText" dxfId="496" priority="171" operator="containsText" text="Ganada">
      <formula>NOT(ISERROR(SEARCH("Ganada",F62)))</formula>
    </cfRule>
    <cfRule type="containsText" dxfId="495" priority="170" operator="containsText" text="Fallada">
      <formula>NOT(ISERROR(SEARCH("Fallada",F62)))</formula>
    </cfRule>
  </conditionalFormatting>
  <conditionalFormatting sqref="F65:F81">
    <cfRule type="containsText" dxfId="494" priority="2" operator="containsText" text="Fallada">
      <formula>NOT(ISERROR(SEARCH("Fallada",F65)))</formula>
    </cfRule>
    <cfRule type="containsText" dxfId="493" priority="3" operator="containsText" text="Ganada">
      <formula>NOT(ISERROR(SEARCH("Ganada",F65)))</formula>
    </cfRule>
    <cfRule type="containsText" dxfId="492" priority="1" operator="containsText" text="Acertada">
      <formula>NOT(ISERROR(SEARCH("Acertada",F65)))</formula>
    </cfRule>
  </conditionalFormatting>
  <conditionalFormatting sqref="F83:F84">
    <cfRule type="containsText" dxfId="491" priority="62" operator="containsText" text="Fallada">
      <formula>NOT(ISERROR(SEARCH("Fallada",F83)))</formula>
    </cfRule>
    <cfRule type="containsText" dxfId="490" priority="61" operator="containsText" text="Acertada">
      <formula>NOT(ISERROR(SEARCH("Acertada",F83)))</formula>
    </cfRule>
    <cfRule type="containsText" dxfId="489" priority="63" operator="containsText" text="Ganada">
      <formula>NOT(ISERROR(SEARCH("Ganada",F83)))</formula>
    </cfRule>
  </conditionalFormatting>
  <conditionalFormatting sqref="F86:F89">
    <cfRule type="containsText" dxfId="488" priority="60" operator="containsText" text="Ganada">
      <formula>NOT(ISERROR(SEARCH("Ganada",F86)))</formula>
    </cfRule>
    <cfRule type="containsText" dxfId="487" priority="59" operator="containsText" text="Fallada">
      <formula>NOT(ISERROR(SEARCH("Fallada",F86)))</formula>
    </cfRule>
    <cfRule type="containsText" dxfId="486" priority="58" operator="containsText" text="Acertada">
      <formula>NOT(ISERROR(SEARCH("Acertada",F86)))</formula>
    </cfRule>
  </conditionalFormatting>
  <conditionalFormatting sqref="F91:F1048576">
    <cfRule type="containsText" dxfId="485" priority="160" operator="containsText" text="Acertada">
      <formula>NOT(ISERROR(SEARCH("Acertada",F91)))</formula>
    </cfRule>
    <cfRule type="containsText" dxfId="484" priority="161" operator="containsText" text="Fallada">
      <formula>NOT(ISERROR(SEARCH("Fallada",F91)))</formula>
    </cfRule>
    <cfRule type="containsText" dxfId="483" priority="162" operator="containsText" text="Ganada">
      <formula>NOT(ISERROR(SEARCH("Ganada",F91)))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F9D2-D61D-4CA6-8D28-D2E55BC8B855}">
  <dimension ref="A1:AD177"/>
  <sheetViews>
    <sheetView topLeftCell="A91" zoomScale="85" zoomScaleNormal="85" workbookViewId="0">
      <selection activeCell="A31" sqref="A31:XFD31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1.074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71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498</v>
      </c>
      <c r="C7" s="324"/>
      <c r="D7" s="324"/>
      <c r="E7" s="324"/>
      <c r="F7" s="324"/>
      <c r="G7" s="324"/>
      <c r="H7" s="324"/>
      <c r="I7" s="325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64" t="s">
        <v>2</v>
      </c>
      <c r="C9" s="365"/>
      <c r="D9" s="366"/>
      <c r="E9" s="17" t="s">
        <v>1</v>
      </c>
      <c r="F9" s="17" t="s">
        <v>5</v>
      </c>
      <c r="G9" s="18" t="s">
        <v>0</v>
      </c>
      <c r="H9" s="17" t="s">
        <v>6</v>
      </c>
      <c r="I9" s="19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110">
        <v>1</v>
      </c>
      <c r="C10" s="111"/>
      <c r="D10" s="112" t="s">
        <v>10</v>
      </c>
      <c r="E10" s="113" t="s">
        <v>499</v>
      </c>
      <c r="F10" s="114" t="s">
        <v>88</v>
      </c>
      <c r="G10" s="115">
        <v>2.37</v>
      </c>
      <c r="H10" s="116">
        <v>1</v>
      </c>
      <c r="I10" s="117">
        <f t="shared" ref="I10:I18" si="0">(G10*H10)-H10</f>
        <v>1.37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118">
        <v>2</v>
      </c>
      <c r="C11" s="119"/>
      <c r="D11" s="120" t="s">
        <v>10</v>
      </c>
      <c r="E11" s="129" t="s">
        <v>500</v>
      </c>
      <c r="F11" s="122" t="s">
        <v>88</v>
      </c>
      <c r="G11" s="130">
        <v>2.2000000000000002</v>
      </c>
      <c r="H11" s="124">
        <v>1</v>
      </c>
      <c r="I11" s="131">
        <f t="shared" si="0"/>
        <v>1.2000000000000002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3</v>
      </c>
      <c r="C12" s="119"/>
      <c r="D12" s="120" t="s">
        <v>10</v>
      </c>
      <c r="E12" s="129" t="s">
        <v>501</v>
      </c>
      <c r="F12" s="122" t="s">
        <v>88</v>
      </c>
      <c r="G12" s="130">
        <v>3.5</v>
      </c>
      <c r="H12" s="124">
        <v>0.5</v>
      </c>
      <c r="I12" s="131">
        <f t="shared" si="0"/>
        <v>1.25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28">
        <v>4</v>
      </c>
      <c r="C13" s="24"/>
      <c r="D13" s="13" t="s">
        <v>10</v>
      </c>
      <c r="E13" s="34" t="s">
        <v>502</v>
      </c>
      <c r="F13" s="1" t="s">
        <v>89</v>
      </c>
      <c r="G13" s="30">
        <v>3.5</v>
      </c>
      <c r="H13" s="25">
        <v>0.5</v>
      </c>
      <c r="I13" s="43">
        <v>-0.5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118">
        <v>5</v>
      </c>
      <c r="C14" s="119"/>
      <c r="D14" s="120" t="s">
        <v>10</v>
      </c>
      <c r="E14" s="129" t="s">
        <v>326</v>
      </c>
      <c r="F14" s="122" t="s">
        <v>88</v>
      </c>
      <c r="G14" s="130">
        <v>8</v>
      </c>
      <c r="H14" s="124">
        <v>0.25</v>
      </c>
      <c r="I14" s="131">
        <f t="shared" si="0"/>
        <v>1.75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28">
        <v>6</v>
      </c>
      <c r="C15" s="24"/>
      <c r="D15" s="13" t="s">
        <v>10</v>
      </c>
      <c r="E15" s="44" t="s">
        <v>503</v>
      </c>
      <c r="F15" s="1" t="s">
        <v>89</v>
      </c>
      <c r="G15" s="30">
        <v>4.2</v>
      </c>
      <c r="H15" s="25">
        <v>0.5</v>
      </c>
      <c r="I15" s="43">
        <v>-0.5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28">
        <v>7</v>
      </c>
      <c r="C16" s="24"/>
      <c r="D16" s="13" t="s">
        <v>9</v>
      </c>
      <c r="E16" s="34" t="s">
        <v>504</v>
      </c>
      <c r="F16" s="1" t="s">
        <v>89</v>
      </c>
      <c r="G16" s="30">
        <v>5.5</v>
      </c>
      <c r="H16" s="25">
        <v>0.25</v>
      </c>
      <c r="I16" s="43">
        <v>-0.25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28">
        <v>8</v>
      </c>
      <c r="C17" s="24"/>
      <c r="D17" s="13" t="s">
        <v>9</v>
      </c>
      <c r="E17" s="34" t="s">
        <v>505</v>
      </c>
      <c r="F17" s="1" t="s">
        <v>89</v>
      </c>
      <c r="G17" s="30">
        <v>2.75</v>
      </c>
      <c r="H17" s="25">
        <v>0.5</v>
      </c>
      <c r="I17" s="43">
        <v>-0.5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thickBot="1" x14ac:dyDescent="0.45">
      <c r="A18" s="6"/>
      <c r="B18" s="132">
        <v>9</v>
      </c>
      <c r="C18" s="133"/>
      <c r="D18" s="134" t="s">
        <v>9</v>
      </c>
      <c r="E18" s="135" t="s">
        <v>506</v>
      </c>
      <c r="F18" s="136" t="s">
        <v>88</v>
      </c>
      <c r="G18" s="137">
        <v>3</v>
      </c>
      <c r="H18" s="138">
        <v>0.25</v>
      </c>
      <c r="I18" s="139">
        <f t="shared" si="0"/>
        <v>0.5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37" customFormat="1" ht="25" customHeight="1" x14ac:dyDescent="0.3">
      <c r="A19" s="36"/>
      <c r="B19" s="42"/>
      <c r="C19" s="42"/>
      <c r="D19" s="42"/>
      <c r="E19" s="42"/>
      <c r="F19" s="68">
        <f>SUM(H10:H18)</f>
        <v>4.75</v>
      </c>
      <c r="G19" s="345" t="s">
        <v>111</v>
      </c>
      <c r="H19" s="346"/>
      <c r="I19" s="126">
        <f>SUM(I10:I18)</f>
        <v>4.32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s="40" customFormat="1" ht="25" customHeight="1" thickBot="1" x14ac:dyDescent="0.45">
      <c r="A20" s="38"/>
      <c r="B20" s="39"/>
      <c r="C20" s="39"/>
      <c r="D20" s="12"/>
      <c r="E20" s="5"/>
      <c r="F20" s="107"/>
      <c r="G20" s="347" t="s">
        <v>3</v>
      </c>
      <c r="H20" s="348"/>
      <c r="I20" s="127">
        <f>SUM(I10:I18)/SUM(H10:H18)</f>
        <v>0.90947368421052632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 s="5" customFormat="1" ht="20.8" customHeight="1" thickBot="1" x14ac:dyDescent="0.45">
      <c r="A21" s="6"/>
      <c r="B21" s="20"/>
      <c r="C21" s="20"/>
      <c r="D21" s="20"/>
      <c r="E21" s="20"/>
      <c r="F21" s="20"/>
      <c r="G21" s="20"/>
      <c r="H21" s="20"/>
      <c r="I21" s="2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41.7" customHeight="1" thickBot="1" x14ac:dyDescent="0.45">
      <c r="A22" s="6"/>
      <c r="B22" s="323" t="s">
        <v>507</v>
      </c>
      <c r="C22" s="324"/>
      <c r="D22" s="324"/>
      <c r="E22" s="324"/>
      <c r="F22" s="324"/>
      <c r="G22" s="324"/>
      <c r="H22" s="324"/>
      <c r="I22" s="325"/>
      <c r="K2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ht="20.8" customHeight="1" thickBot="1" x14ac:dyDescent="0.45">
      <c r="A23" s="6"/>
      <c r="B23" s="20"/>
      <c r="C23" s="20"/>
      <c r="D23" s="20"/>
      <c r="E23" s="20"/>
      <c r="F23" s="20"/>
      <c r="G23" s="20"/>
      <c r="H23" s="20"/>
      <c r="I23" s="2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23" customFormat="1" ht="23.05" customHeight="1" thickBot="1" x14ac:dyDescent="0.55000000000000004">
      <c r="A24" s="7"/>
      <c r="B24" s="364" t="s">
        <v>2</v>
      </c>
      <c r="C24" s="365"/>
      <c r="D24" s="366"/>
      <c r="E24" s="17" t="s">
        <v>1</v>
      </c>
      <c r="F24" s="17" t="s">
        <v>5</v>
      </c>
      <c r="G24" s="18" t="s">
        <v>0</v>
      </c>
      <c r="H24" s="17" t="s">
        <v>6</v>
      </c>
      <c r="I24" s="19" t="s">
        <v>7</v>
      </c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s="5" customFormat="1" ht="30" customHeight="1" x14ac:dyDescent="0.4">
      <c r="A25" s="6"/>
      <c r="B25" s="110">
        <v>1</v>
      </c>
      <c r="C25" s="111"/>
      <c r="D25" s="112" t="s">
        <v>10</v>
      </c>
      <c r="E25" s="113" t="s">
        <v>380</v>
      </c>
      <c r="F25" s="114" t="s">
        <v>88</v>
      </c>
      <c r="G25" s="115">
        <v>7</v>
      </c>
      <c r="H25" s="116">
        <v>1</v>
      </c>
      <c r="I25" s="248">
        <f t="shared" ref="I25:I26" si="1">(H25*G25)-H25</f>
        <v>6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30" customHeight="1" x14ac:dyDescent="0.4">
      <c r="A26" s="6"/>
      <c r="B26" s="217">
        <v>2</v>
      </c>
      <c r="C26" s="200"/>
      <c r="D26" s="218" t="s">
        <v>8</v>
      </c>
      <c r="E26" s="219" t="s">
        <v>413</v>
      </c>
      <c r="F26" s="122" t="s">
        <v>88</v>
      </c>
      <c r="G26" s="220">
        <v>2.75</v>
      </c>
      <c r="H26" s="221">
        <v>1</v>
      </c>
      <c r="I26" s="131">
        <f t="shared" si="1"/>
        <v>1.75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30" customHeight="1" thickBot="1" x14ac:dyDescent="0.45">
      <c r="A27" s="6"/>
      <c r="B27" s="242">
        <v>3</v>
      </c>
      <c r="C27" s="243"/>
      <c r="D27" s="244" t="s">
        <v>8</v>
      </c>
      <c r="E27" s="245" t="s">
        <v>508</v>
      </c>
      <c r="F27" s="15" t="s">
        <v>89</v>
      </c>
      <c r="G27" s="246">
        <v>7.5</v>
      </c>
      <c r="H27" s="247">
        <v>0.5</v>
      </c>
      <c r="I27" s="45">
        <v>-0.5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37" customFormat="1" ht="25" customHeight="1" x14ac:dyDescent="0.3">
      <c r="A28" s="36"/>
      <c r="B28" s="42"/>
      <c r="C28" s="42"/>
      <c r="D28" s="42"/>
      <c r="E28" s="42"/>
      <c r="F28" s="68">
        <f>SUM(H25:H27)</f>
        <v>2.5</v>
      </c>
      <c r="G28" s="345" t="s">
        <v>111</v>
      </c>
      <c r="H28" s="346"/>
      <c r="I28" s="126">
        <f>SUM(I25:I27)</f>
        <v>7.25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s="40" customFormat="1" ht="25" customHeight="1" thickBot="1" x14ac:dyDescent="0.45">
      <c r="A29" s="38"/>
      <c r="B29" s="39"/>
      <c r="C29" s="39"/>
      <c r="D29" s="12"/>
      <c r="E29" s="5"/>
      <c r="F29" s="107"/>
      <c r="G29" s="347" t="s">
        <v>3</v>
      </c>
      <c r="H29" s="348"/>
      <c r="I29" s="127">
        <f>SUM(I25:I27)/SUM(H25:H27)</f>
        <v>2.9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1:30" s="5" customFormat="1" ht="20.8" customHeight="1" thickBot="1" x14ac:dyDescent="0.45">
      <c r="A30" s="6"/>
      <c r="B30" s="20"/>
      <c r="C30" s="20"/>
      <c r="D30" s="20"/>
      <c r="E30" s="20"/>
      <c r="F30" s="20"/>
      <c r="G30" s="20"/>
      <c r="H30" s="20"/>
      <c r="I30" s="2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5" customFormat="1" ht="41.7" customHeight="1" thickBot="1" x14ac:dyDescent="0.45">
      <c r="A31" s="6"/>
      <c r="B31" s="323" t="s">
        <v>509</v>
      </c>
      <c r="C31" s="324"/>
      <c r="D31" s="324"/>
      <c r="E31" s="324"/>
      <c r="F31" s="324"/>
      <c r="G31" s="324"/>
      <c r="H31" s="324"/>
      <c r="I31" s="325"/>
      <c r="K31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ht="20.8" customHeight="1" thickBot="1" x14ac:dyDescent="0.45">
      <c r="A32" s="6"/>
      <c r="B32" s="20"/>
      <c r="C32" s="20"/>
      <c r="D32" s="20"/>
      <c r="E32" s="20"/>
      <c r="F32" s="20"/>
      <c r="G32" s="20"/>
      <c r="H32" s="20"/>
      <c r="I32" s="2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23" customFormat="1" ht="23.05" customHeight="1" thickBot="1" x14ac:dyDescent="0.55000000000000004">
      <c r="A33" s="7"/>
      <c r="B33" s="364" t="s">
        <v>2</v>
      </c>
      <c r="C33" s="365"/>
      <c r="D33" s="366"/>
      <c r="E33" s="17" t="s">
        <v>1</v>
      </c>
      <c r="F33" s="17" t="s">
        <v>5</v>
      </c>
      <c r="G33" s="18" t="s">
        <v>0</v>
      </c>
      <c r="H33" s="17" t="s">
        <v>6</v>
      </c>
      <c r="I33" s="19" t="s">
        <v>7</v>
      </c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s="5" customFormat="1" ht="30" customHeight="1" thickBot="1" x14ac:dyDescent="0.45">
      <c r="A34" s="6"/>
      <c r="B34" s="192">
        <v>1</v>
      </c>
      <c r="C34" s="193"/>
      <c r="D34" s="194" t="s">
        <v>9</v>
      </c>
      <c r="E34" s="195" t="s">
        <v>419</v>
      </c>
      <c r="F34" s="196" t="s">
        <v>88</v>
      </c>
      <c r="G34" s="197">
        <v>2.02</v>
      </c>
      <c r="H34" s="198">
        <v>1</v>
      </c>
      <c r="I34" s="199">
        <f t="shared" ref="I34" si="2">(G34*H34)-H34</f>
        <v>1.02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37" customFormat="1" ht="25" customHeight="1" x14ac:dyDescent="0.3">
      <c r="A35" s="36"/>
      <c r="B35" s="42"/>
      <c r="C35" s="42"/>
      <c r="D35" s="42"/>
      <c r="E35" s="42"/>
      <c r="F35" s="68">
        <f>SUM(H34:H34)</f>
        <v>1</v>
      </c>
      <c r="G35" s="345" t="s">
        <v>111</v>
      </c>
      <c r="H35" s="346"/>
      <c r="I35" s="126">
        <f>SUM(I34:I34)</f>
        <v>1.02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s="40" customFormat="1" ht="24.9" customHeight="1" thickBot="1" x14ac:dyDescent="0.45">
      <c r="A36" s="38"/>
      <c r="B36" s="39"/>
      <c r="C36" s="39"/>
      <c r="D36" s="12"/>
      <c r="E36" s="5"/>
      <c r="F36" s="107"/>
      <c r="G36" s="347" t="s">
        <v>3</v>
      </c>
      <c r="H36" s="348"/>
      <c r="I36" s="127">
        <f>SUM(I34:I34)/SUM(H34:H34)</f>
        <v>1.02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s="5" customFormat="1" x14ac:dyDescent="0.4">
      <c r="A37" s="6"/>
      <c r="B37" s="8"/>
      <c r="C37" s="8"/>
      <c r="D37" s="12"/>
      <c r="E37" s="8"/>
      <c r="F37" s="8"/>
      <c r="G37" s="9"/>
      <c r="H37" s="8"/>
      <c r="I37" s="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15" thickBot="1" x14ac:dyDescent="0.45">
      <c r="A38" s="6"/>
      <c r="B38" s="8"/>
      <c r="C38" s="8"/>
      <c r="D38" s="12"/>
      <c r="E38" s="8"/>
      <c r="F38" s="8"/>
      <c r="G38" s="9"/>
      <c r="H38" s="8"/>
      <c r="I38" s="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5" customFormat="1" ht="41.7" customHeight="1" thickBot="1" x14ac:dyDescent="0.45">
      <c r="A39" s="6"/>
      <c r="B39" s="323" t="s">
        <v>510</v>
      </c>
      <c r="C39" s="324"/>
      <c r="D39" s="324"/>
      <c r="E39" s="324"/>
      <c r="F39" s="324"/>
      <c r="G39" s="324"/>
      <c r="H39" s="324"/>
      <c r="I39" s="325"/>
      <c r="K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ht="20.8" customHeight="1" thickBot="1" x14ac:dyDescent="0.45">
      <c r="A40" s="6"/>
      <c r="B40" s="20"/>
      <c r="C40" s="20"/>
      <c r="D40" s="20"/>
      <c r="E40" s="20"/>
      <c r="F40" s="20"/>
      <c r="G40" s="20"/>
      <c r="H40" s="20"/>
      <c r="I40" s="2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23" customFormat="1" ht="23.05" customHeight="1" thickBot="1" x14ac:dyDescent="0.55000000000000004">
      <c r="A41" s="7"/>
      <c r="B41" s="342" t="s">
        <v>2</v>
      </c>
      <c r="C41" s="343"/>
      <c r="D41" s="344"/>
      <c r="E41" s="69" t="s">
        <v>1</v>
      </c>
      <c r="F41" s="69" t="s">
        <v>5</v>
      </c>
      <c r="G41" s="70" t="s">
        <v>0</v>
      </c>
      <c r="H41" s="69" t="s">
        <v>6</v>
      </c>
      <c r="I41" s="71" t="s">
        <v>7</v>
      </c>
      <c r="J41" s="2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s="5" customFormat="1" ht="30" customHeight="1" x14ac:dyDescent="0.4">
      <c r="A42" s="6"/>
      <c r="B42" s="110">
        <v>1</v>
      </c>
      <c r="C42" s="111"/>
      <c r="D42" s="112" t="s">
        <v>10</v>
      </c>
      <c r="E42" s="113" t="s">
        <v>423</v>
      </c>
      <c r="F42" s="114" t="s">
        <v>88</v>
      </c>
      <c r="G42" s="115">
        <v>1.65</v>
      </c>
      <c r="H42" s="116">
        <v>3</v>
      </c>
      <c r="I42" s="117">
        <f t="shared" ref="I42:I47" si="3">(G42*H42)-H42</f>
        <v>1.9499999999999993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ht="30" customHeight="1" x14ac:dyDescent="0.4">
      <c r="A43" s="6"/>
      <c r="B43" s="28">
        <v>2</v>
      </c>
      <c r="C43" s="24"/>
      <c r="D43" s="13" t="s">
        <v>10</v>
      </c>
      <c r="E43" s="34" t="s">
        <v>513</v>
      </c>
      <c r="F43" s="1" t="s">
        <v>89</v>
      </c>
      <c r="G43" s="30">
        <v>3</v>
      </c>
      <c r="H43" s="25">
        <v>1</v>
      </c>
      <c r="I43" s="43">
        <v>-1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5" customFormat="1" ht="30" customHeight="1" x14ac:dyDescent="0.4">
      <c r="A44" s="6"/>
      <c r="B44" s="118">
        <v>3</v>
      </c>
      <c r="C44" s="119"/>
      <c r="D44" s="120" t="s">
        <v>10</v>
      </c>
      <c r="E44" s="129" t="s">
        <v>514</v>
      </c>
      <c r="F44" s="122" t="s">
        <v>88</v>
      </c>
      <c r="G44" s="130">
        <v>1.9</v>
      </c>
      <c r="H44" s="124">
        <v>1</v>
      </c>
      <c r="I44" s="131">
        <f t="shared" si="3"/>
        <v>0.89999999999999991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5" customFormat="1" ht="30" customHeight="1" x14ac:dyDescent="0.4">
      <c r="A45" s="6"/>
      <c r="B45" s="28">
        <v>4</v>
      </c>
      <c r="C45" s="24"/>
      <c r="D45" s="13" t="s">
        <v>10</v>
      </c>
      <c r="E45" s="34" t="s">
        <v>515</v>
      </c>
      <c r="F45" s="1" t="s">
        <v>89</v>
      </c>
      <c r="G45" s="30">
        <v>34</v>
      </c>
      <c r="H45" s="25">
        <v>0.25</v>
      </c>
      <c r="I45" s="43">
        <v>-0.25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ht="30" customHeight="1" x14ac:dyDescent="0.4">
      <c r="A46" s="6"/>
      <c r="B46" s="28">
        <v>5</v>
      </c>
      <c r="C46" s="24"/>
      <c r="D46" s="13" t="s">
        <v>10</v>
      </c>
      <c r="E46" s="34" t="s">
        <v>516</v>
      </c>
      <c r="F46" s="1" t="s">
        <v>89</v>
      </c>
      <c r="G46" s="30">
        <v>21</v>
      </c>
      <c r="H46" s="25">
        <v>0.25</v>
      </c>
      <c r="I46" s="43">
        <v>-0.25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30" customHeight="1" x14ac:dyDescent="0.4">
      <c r="A47" s="6"/>
      <c r="B47" s="118">
        <v>6</v>
      </c>
      <c r="C47" s="119"/>
      <c r="D47" s="120" t="s">
        <v>10</v>
      </c>
      <c r="E47" s="129" t="s">
        <v>517</v>
      </c>
      <c r="F47" s="122" t="s">
        <v>88</v>
      </c>
      <c r="G47" s="130">
        <v>5</v>
      </c>
      <c r="H47" s="124">
        <v>0.5</v>
      </c>
      <c r="I47" s="131">
        <f t="shared" si="3"/>
        <v>2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30" customHeight="1" x14ac:dyDescent="0.4">
      <c r="A48" s="6"/>
      <c r="B48" s="28">
        <v>7</v>
      </c>
      <c r="C48" s="24"/>
      <c r="D48" s="13" t="s">
        <v>10</v>
      </c>
      <c r="E48" s="34" t="s">
        <v>518</v>
      </c>
      <c r="F48" s="1" t="s">
        <v>89</v>
      </c>
      <c r="G48" s="30">
        <v>8.5</v>
      </c>
      <c r="H48" s="25">
        <v>0.25</v>
      </c>
      <c r="I48" s="43">
        <v>-0.25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ht="30" customHeight="1" x14ac:dyDescent="0.4">
      <c r="A49" s="6"/>
      <c r="B49" s="28">
        <v>8</v>
      </c>
      <c r="C49" s="24"/>
      <c r="D49" s="13" t="s">
        <v>8</v>
      </c>
      <c r="E49" s="34" t="s">
        <v>4</v>
      </c>
      <c r="F49" s="1" t="s">
        <v>89</v>
      </c>
      <c r="G49" s="30">
        <v>18.899999999999999</v>
      </c>
      <c r="H49" s="25">
        <v>0.1</v>
      </c>
      <c r="I49" s="43">
        <v>-0.1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5" customFormat="1" ht="30" customHeight="1" x14ac:dyDescent="0.4">
      <c r="A50" s="6"/>
      <c r="B50" s="28">
        <v>9</v>
      </c>
      <c r="C50" s="24"/>
      <c r="D50" s="13" t="s">
        <v>9</v>
      </c>
      <c r="E50" s="34" t="s">
        <v>522</v>
      </c>
      <c r="F50" s="1" t="s">
        <v>89</v>
      </c>
      <c r="G50" s="30">
        <v>4.5</v>
      </c>
      <c r="H50" s="25">
        <v>0.5</v>
      </c>
      <c r="I50" s="43">
        <v>-0.4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ht="30" customHeight="1" x14ac:dyDescent="0.4">
      <c r="A51" s="6"/>
      <c r="B51" s="118">
        <v>10</v>
      </c>
      <c r="C51" s="119"/>
      <c r="D51" s="120" t="s">
        <v>9</v>
      </c>
      <c r="E51" s="129" t="s">
        <v>523</v>
      </c>
      <c r="F51" s="122" t="s">
        <v>88</v>
      </c>
      <c r="G51" s="130">
        <v>2.1</v>
      </c>
      <c r="H51" s="124">
        <v>1</v>
      </c>
      <c r="I51" s="131">
        <f>(H51*G51)-H51</f>
        <v>1.1000000000000001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ht="30" customHeight="1" thickBot="1" x14ac:dyDescent="0.45">
      <c r="A52" s="6"/>
      <c r="B52" s="29">
        <v>11</v>
      </c>
      <c r="C52" s="26"/>
      <c r="D52" s="16" t="s">
        <v>9</v>
      </c>
      <c r="E52" s="240" t="s">
        <v>524</v>
      </c>
      <c r="F52" s="15" t="s">
        <v>89</v>
      </c>
      <c r="G52" s="32">
        <v>4.5</v>
      </c>
      <c r="H52" s="27">
        <v>0.25</v>
      </c>
      <c r="I52" s="45">
        <v>-0.25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37" customFormat="1" ht="25" customHeight="1" x14ac:dyDescent="0.3">
      <c r="A53" s="36"/>
      <c r="B53" s="42"/>
      <c r="C53" s="42"/>
      <c r="D53" s="42"/>
      <c r="E53" s="42"/>
      <c r="F53" s="68">
        <f>SUM(H42:H52)</f>
        <v>8.1</v>
      </c>
      <c r="G53" s="345" t="s">
        <v>111</v>
      </c>
      <c r="H53" s="346"/>
      <c r="I53" s="126">
        <f>SUM(I42:I52)</f>
        <v>3.4499999999999993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s="40" customFormat="1" ht="25" customHeight="1" thickBot="1" x14ac:dyDescent="0.45">
      <c r="A54" s="38"/>
      <c r="B54" s="39"/>
      <c r="C54" s="39"/>
      <c r="D54" s="12"/>
      <c r="E54" s="5"/>
      <c r="F54" s="107"/>
      <c r="G54" s="347" t="s">
        <v>3</v>
      </c>
      <c r="H54" s="348"/>
      <c r="I54" s="127">
        <f>SUM(I42:I49)/SUM(H42:H49)</f>
        <v>0.47244094488188965</v>
      </c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s="5" customFormat="1" ht="20.8" customHeight="1" thickBot="1" x14ac:dyDescent="0.45">
      <c r="A55" s="6"/>
      <c r="B55" s="20"/>
      <c r="C55" s="20"/>
      <c r="D55" s="20"/>
      <c r="E55" s="20"/>
      <c r="F55" s="20"/>
      <c r="G55" s="20"/>
      <c r="H55" s="20"/>
      <c r="I55" s="2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ht="41.7" customHeight="1" thickBot="1" x14ac:dyDescent="0.45">
      <c r="A56" s="6"/>
      <c r="B56" s="323" t="s">
        <v>511</v>
      </c>
      <c r="C56" s="324"/>
      <c r="D56" s="324"/>
      <c r="E56" s="324"/>
      <c r="F56" s="324"/>
      <c r="G56" s="324"/>
      <c r="H56" s="324"/>
      <c r="I56" s="325"/>
      <c r="K5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20.8" customHeight="1" thickBot="1" x14ac:dyDescent="0.45">
      <c r="A57" s="6"/>
      <c r="B57" s="20"/>
      <c r="C57" s="20"/>
      <c r="D57" s="20"/>
      <c r="E57" s="20"/>
      <c r="F57" s="20"/>
      <c r="G57" s="20"/>
      <c r="H57" s="20"/>
      <c r="I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23" customFormat="1" ht="23.05" customHeight="1" thickBot="1" x14ac:dyDescent="0.55000000000000004">
      <c r="A58" s="7"/>
      <c r="B58" s="342" t="s">
        <v>2</v>
      </c>
      <c r="C58" s="343"/>
      <c r="D58" s="344"/>
      <c r="E58" s="69" t="s">
        <v>1</v>
      </c>
      <c r="F58" s="69" t="s">
        <v>5</v>
      </c>
      <c r="G58" s="70" t="s">
        <v>0</v>
      </c>
      <c r="H58" s="69" t="s">
        <v>6</v>
      </c>
      <c r="I58" s="71" t="s">
        <v>7</v>
      </c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s="5" customFormat="1" ht="30" customHeight="1" x14ac:dyDescent="0.4">
      <c r="A59" s="6"/>
      <c r="B59" s="110">
        <v>1</v>
      </c>
      <c r="C59" s="111"/>
      <c r="D59" s="112" t="s">
        <v>10</v>
      </c>
      <c r="E59" s="113" t="s">
        <v>519</v>
      </c>
      <c r="F59" s="114" t="s">
        <v>88</v>
      </c>
      <c r="G59" s="115">
        <v>11.1</v>
      </c>
      <c r="H59" s="116">
        <v>0.25</v>
      </c>
      <c r="I59" s="117">
        <f t="shared" ref="I59" si="4">(G59*H59)-H59</f>
        <v>2.5249999999999999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ht="30" customHeight="1" thickBot="1" x14ac:dyDescent="0.45">
      <c r="A60" s="6"/>
      <c r="B60" s="29">
        <v>2</v>
      </c>
      <c r="C60" s="26"/>
      <c r="D60" s="16" t="s">
        <v>9</v>
      </c>
      <c r="E60" s="35" t="s">
        <v>521</v>
      </c>
      <c r="F60" s="15" t="s">
        <v>89</v>
      </c>
      <c r="G60" s="32">
        <v>3.27</v>
      </c>
      <c r="H60" s="27">
        <v>0.5</v>
      </c>
      <c r="I60" s="45">
        <v>-0.5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37" customFormat="1" ht="25" customHeight="1" x14ac:dyDescent="0.3">
      <c r="A61" s="36"/>
      <c r="B61" s="42"/>
      <c r="C61" s="42"/>
      <c r="D61" s="42"/>
      <c r="E61" s="42"/>
      <c r="F61" s="68">
        <f>SUM(H59:H60)</f>
        <v>0.75</v>
      </c>
      <c r="G61" s="345" t="s">
        <v>111</v>
      </c>
      <c r="H61" s="346"/>
      <c r="I61" s="126">
        <f>SUM(I59:I60)</f>
        <v>2.0249999999999999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s="40" customFormat="1" ht="25" customHeight="1" thickBot="1" x14ac:dyDescent="0.45">
      <c r="A62" s="38"/>
      <c r="B62" s="39"/>
      <c r="C62" s="39"/>
      <c r="D62" s="12"/>
      <c r="E62" s="5"/>
      <c r="F62" s="107"/>
      <c r="G62" s="347" t="s">
        <v>3</v>
      </c>
      <c r="H62" s="348"/>
      <c r="I62" s="127">
        <f>SUM(I59:I60)/SUM(H59:H60)</f>
        <v>2.6999999999999997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s="5" customFormat="1" ht="20.8" customHeight="1" thickBot="1" x14ac:dyDescent="0.45">
      <c r="A63" s="6"/>
      <c r="B63" s="20"/>
      <c r="C63" s="20"/>
      <c r="D63" s="20"/>
      <c r="E63" s="20"/>
      <c r="F63" s="20"/>
      <c r="G63" s="20"/>
      <c r="H63" s="20"/>
      <c r="I63" s="2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41.7" customHeight="1" thickBot="1" x14ac:dyDescent="0.45">
      <c r="A64" s="6"/>
      <c r="B64" s="323" t="s">
        <v>512</v>
      </c>
      <c r="C64" s="324"/>
      <c r="D64" s="324"/>
      <c r="E64" s="324"/>
      <c r="F64" s="324"/>
      <c r="G64" s="324"/>
      <c r="H64" s="324"/>
      <c r="I64" s="325"/>
      <c r="K6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20.8" customHeight="1" thickBot="1" x14ac:dyDescent="0.45">
      <c r="A65" s="6"/>
      <c r="B65" s="20"/>
      <c r="C65" s="20"/>
      <c r="D65" s="20"/>
      <c r="E65" s="20"/>
      <c r="F65" s="20"/>
      <c r="G65" s="20"/>
      <c r="H65" s="20"/>
      <c r="I65" s="2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23" customFormat="1" ht="23.05" customHeight="1" thickBot="1" x14ac:dyDescent="0.55000000000000004">
      <c r="A66" s="7"/>
      <c r="B66" s="342" t="s">
        <v>2</v>
      </c>
      <c r="C66" s="343"/>
      <c r="D66" s="344"/>
      <c r="E66" s="69" t="s">
        <v>1</v>
      </c>
      <c r="F66" s="69" t="s">
        <v>5</v>
      </c>
      <c r="G66" s="70" t="s">
        <v>0</v>
      </c>
      <c r="H66" s="69" t="s">
        <v>6</v>
      </c>
      <c r="I66" s="71" t="s">
        <v>7</v>
      </c>
      <c r="J66" s="21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s="5" customFormat="1" ht="30" customHeight="1" thickBot="1" x14ac:dyDescent="0.45">
      <c r="A67" s="6"/>
      <c r="B67" s="192">
        <v>1</v>
      </c>
      <c r="C67" s="193"/>
      <c r="D67" s="194" t="s">
        <v>10</v>
      </c>
      <c r="E67" s="249" t="s">
        <v>520</v>
      </c>
      <c r="F67" s="196" t="s">
        <v>88</v>
      </c>
      <c r="G67" s="197">
        <v>4.32</v>
      </c>
      <c r="H67" s="198">
        <v>0.5</v>
      </c>
      <c r="I67" s="199">
        <f>(H67*G67)-H67</f>
        <v>1.6600000000000001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37" customFormat="1" ht="24.55" customHeight="1" x14ac:dyDescent="0.3">
      <c r="A68" s="36"/>
      <c r="B68" s="42"/>
      <c r="C68" s="42"/>
      <c r="D68" s="42"/>
      <c r="E68" s="42"/>
      <c r="F68" s="68">
        <f>SUM(H67:H67)</f>
        <v>0.5</v>
      </c>
      <c r="G68" s="345" t="s">
        <v>111</v>
      </c>
      <c r="H68" s="346"/>
      <c r="I68" s="126">
        <f>SUM(I67:I67)</f>
        <v>1.6600000000000001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</row>
    <row r="69" spans="1:30" s="5" customFormat="1" ht="24.55" customHeight="1" thickBot="1" x14ac:dyDescent="0.45">
      <c r="A69" s="6"/>
      <c r="B69" s="8"/>
      <c r="C69" s="8"/>
      <c r="D69" s="12"/>
      <c r="E69" s="8"/>
      <c r="F69" s="8"/>
      <c r="G69" s="347" t="s">
        <v>3</v>
      </c>
      <c r="H69" s="348"/>
      <c r="I69" s="127">
        <f>SUM(I67:I67)/SUM(H67:H67)</f>
        <v>3.3200000000000003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ht="20.8" customHeight="1" thickBot="1" x14ac:dyDescent="0.45">
      <c r="A70" s="6"/>
      <c r="B70" s="20"/>
      <c r="C70" s="20"/>
      <c r="D70" s="20"/>
      <c r="E70" s="20"/>
      <c r="F70" s="20"/>
      <c r="G70" s="20"/>
      <c r="H70" s="20"/>
      <c r="I70" s="2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5" customFormat="1" ht="41.7" customHeight="1" thickBot="1" x14ac:dyDescent="0.45">
      <c r="A71" s="6"/>
      <c r="B71" s="323" t="s">
        <v>525</v>
      </c>
      <c r="C71" s="324"/>
      <c r="D71" s="324"/>
      <c r="E71" s="324"/>
      <c r="F71" s="324"/>
      <c r="G71" s="324"/>
      <c r="H71" s="324"/>
      <c r="I71" s="325"/>
      <c r="K71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5" customFormat="1" ht="20.8" customHeight="1" thickBot="1" x14ac:dyDescent="0.45">
      <c r="A72" s="6"/>
      <c r="B72" s="20"/>
      <c r="C72" s="20"/>
      <c r="D72" s="20"/>
      <c r="E72" s="20"/>
      <c r="F72" s="20"/>
      <c r="G72" s="20"/>
      <c r="H72" s="20"/>
      <c r="I72" s="2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23" customFormat="1" ht="23.05" customHeight="1" thickBot="1" x14ac:dyDescent="0.55000000000000004">
      <c r="A73" s="7"/>
      <c r="B73" s="342" t="s">
        <v>2</v>
      </c>
      <c r="C73" s="343"/>
      <c r="D73" s="344"/>
      <c r="E73" s="69" t="s">
        <v>1</v>
      </c>
      <c r="F73" s="69" t="s">
        <v>5</v>
      </c>
      <c r="G73" s="70" t="s">
        <v>0</v>
      </c>
      <c r="H73" s="69" t="s">
        <v>6</v>
      </c>
      <c r="I73" s="71" t="s">
        <v>7</v>
      </c>
      <c r="J73" s="2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pans="1:30" s="5" customFormat="1" ht="30" customHeight="1" x14ac:dyDescent="0.4">
      <c r="A74" s="6"/>
      <c r="B74" s="72">
        <v>1</v>
      </c>
      <c r="C74" s="73"/>
      <c r="D74" s="76" t="s">
        <v>9</v>
      </c>
      <c r="E74" s="77" t="s">
        <v>526</v>
      </c>
      <c r="F74" s="78" t="s">
        <v>89</v>
      </c>
      <c r="G74" s="79">
        <v>1.76</v>
      </c>
      <c r="H74" s="80">
        <v>1</v>
      </c>
      <c r="I74" s="81">
        <v>-1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ht="30" customHeight="1" thickBot="1" x14ac:dyDescent="0.45">
      <c r="A75" s="6"/>
      <c r="B75" s="29">
        <v>2</v>
      </c>
      <c r="C75" s="26"/>
      <c r="D75" s="16" t="s">
        <v>9</v>
      </c>
      <c r="E75" s="35" t="s">
        <v>527</v>
      </c>
      <c r="F75" s="15" t="s">
        <v>89</v>
      </c>
      <c r="G75" s="32">
        <v>3.5</v>
      </c>
      <c r="H75" s="27">
        <v>0.5</v>
      </c>
      <c r="I75" s="45">
        <v>-0.5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37" customFormat="1" ht="25" customHeight="1" x14ac:dyDescent="0.3">
      <c r="A76" s="36"/>
      <c r="B76" s="42"/>
      <c r="C76" s="42"/>
      <c r="D76" s="42"/>
      <c r="E76" s="42"/>
      <c r="F76" s="68">
        <f>SUM(H74:H75)</f>
        <v>1.5</v>
      </c>
      <c r="G76" s="351" t="s">
        <v>111</v>
      </c>
      <c r="H76" s="352"/>
      <c r="I76" s="108">
        <f>SUM(I74:I75)</f>
        <v>-1.5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</row>
    <row r="77" spans="1:30" s="40" customFormat="1" ht="24.9" customHeight="1" thickBot="1" x14ac:dyDescent="0.45">
      <c r="A77" s="38"/>
      <c r="B77" s="39"/>
      <c r="C77" s="39"/>
      <c r="D77" s="12"/>
      <c r="E77" s="5"/>
      <c r="F77" s="107"/>
      <c r="G77" s="349" t="s">
        <v>3</v>
      </c>
      <c r="H77" s="350"/>
      <c r="I77" s="109">
        <f>SUM(I74:I75)/SUM(H74:H75)</f>
        <v>-1</v>
      </c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 spans="1:30" s="5" customFormat="1" x14ac:dyDescent="0.4">
      <c r="A78" s="6"/>
      <c r="B78" s="8"/>
      <c r="C78" s="8"/>
      <c r="D78" s="12"/>
      <c r="E78" s="8"/>
      <c r="F78" s="8"/>
      <c r="G78" s="9"/>
      <c r="H78" s="8"/>
      <c r="I78" s="9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15" thickBot="1" x14ac:dyDescent="0.45">
      <c r="A79" s="6"/>
      <c r="B79" s="8"/>
      <c r="C79" s="8"/>
      <c r="D79" s="12"/>
      <c r="E79" s="8"/>
      <c r="F79" s="8"/>
      <c r="G79" s="9"/>
      <c r="H79" s="8"/>
      <c r="I79" s="9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ht="41.7" customHeight="1" thickBot="1" x14ac:dyDescent="0.45">
      <c r="A80" s="6"/>
      <c r="B80" s="323" t="s">
        <v>528</v>
      </c>
      <c r="C80" s="324"/>
      <c r="D80" s="324"/>
      <c r="E80" s="324"/>
      <c r="F80" s="324"/>
      <c r="G80" s="324"/>
      <c r="H80" s="324"/>
      <c r="I80" s="325"/>
      <c r="K8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ht="20.8" customHeight="1" thickBot="1" x14ac:dyDescent="0.45">
      <c r="A81" s="6"/>
      <c r="B81" s="20"/>
      <c r="C81" s="20"/>
      <c r="D81" s="20"/>
      <c r="E81" s="20"/>
      <c r="F81" s="20"/>
      <c r="G81" s="20"/>
      <c r="H81" s="20"/>
      <c r="I81" s="2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23" customFormat="1" ht="23.05" customHeight="1" thickBot="1" x14ac:dyDescent="0.55000000000000004">
      <c r="A82" s="7"/>
      <c r="B82" s="342" t="s">
        <v>2</v>
      </c>
      <c r="C82" s="343"/>
      <c r="D82" s="344"/>
      <c r="E82" s="69" t="s">
        <v>1</v>
      </c>
      <c r="F82" s="69" t="s">
        <v>5</v>
      </c>
      <c r="G82" s="70" t="s">
        <v>0</v>
      </c>
      <c r="H82" s="69" t="s">
        <v>6</v>
      </c>
      <c r="I82" s="71" t="s">
        <v>7</v>
      </c>
      <c r="J82" s="21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1:30" s="5" customFormat="1" ht="30" customHeight="1" thickBot="1" x14ac:dyDescent="0.45">
      <c r="A83" s="6"/>
      <c r="B83" s="173">
        <v>1</v>
      </c>
      <c r="C83" s="174"/>
      <c r="D83" s="175" t="s">
        <v>10</v>
      </c>
      <c r="E83" s="176" t="s">
        <v>534</v>
      </c>
      <c r="F83" s="177" t="s">
        <v>89</v>
      </c>
      <c r="G83" s="178">
        <v>5</v>
      </c>
      <c r="H83" s="179">
        <v>0.25</v>
      </c>
      <c r="I83" s="180">
        <v>-0.25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37" customFormat="1" ht="25" customHeight="1" x14ac:dyDescent="0.3">
      <c r="A84" s="36"/>
      <c r="B84" s="42"/>
      <c r="C84" s="42"/>
      <c r="D84" s="42"/>
      <c r="E84" s="42"/>
      <c r="F84" s="68">
        <f>SUM(H83:H83)</f>
        <v>0.25</v>
      </c>
      <c r="G84" s="351" t="s">
        <v>111</v>
      </c>
      <c r="H84" s="352"/>
      <c r="I84" s="108">
        <f>SUM(I83:I83)</f>
        <v>-0.25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</row>
    <row r="85" spans="1:30" s="40" customFormat="1" ht="25" customHeight="1" thickBot="1" x14ac:dyDescent="0.45">
      <c r="A85" s="38"/>
      <c r="B85" s="39"/>
      <c r="C85" s="39"/>
      <c r="D85" s="12"/>
      <c r="E85" s="5"/>
      <c r="F85" s="107"/>
      <c r="G85" s="349" t="s">
        <v>3</v>
      </c>
      <c r="H85" s="350"/>
      <c r="I85" s="109">
        <f>SUM(I83:I83)/SUM(H83:H83)</f>
        <v>-1</v>
      </c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</row>
    <row r="86" spans="1:30" s="5" customFormat="1" ht="20.8" customHeight="1" thickBot="1" x14ac:dyDescent="0.45">
      <c r="A86" s="6"/>
      <c r="B86" s="20"/>
      <c r="C86" s="20"/>
      <c r="D86" s="20"/>
      <c r="E86" s="20"/>
      <c r="F86" s="20"/>
      <c r="G86" s="20"/>
      <c r="H86" s="20"/>
      <c r="I86" s="2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ht="41.7" customHeight="1" thickBot="1" x14ac:dyDescent="0.45">
      <c r="A87" s="6"/>
      <c r="B87" s="323" t="s">
        <v>529</v>
      </c>
      <c r="C87" s="324"/>
      <c r="D87" s="324"/>
      <c r="E87" s="324"/>
      <c r="F87" s="324"/>
      <c r="G87" s="324"/>
      <c r="H87" s="324"/>
      <c r="I87" s="325"/>
      <c r="K87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ht="20.8" customHeight="1" thickBot="1" x14ac:dyDescent="0.45">
      <c r="A88" s="6"/>
      <c r="B88" s="20"/>
      <c r="C88" s="20"/>
      <c r="D88" s="20"/>
      <c r="E88" s="20"/>
      <c r="F88" s="20"/>
      <c r="G88" s="20"/>
      <c r="H88" s="20"/>
      <c r="I88" s="2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23" customFormat="1" ht="23.05" customHeight="1" thickBot="1" x14ac:dyDescent="0.55000000000000004">
      <c r="A89" s="7"/>
      <c r="B89" s="342" t="s">
        <v>2</v>
      </c>
      <c r="C89" s="343"/>
      <c r="D89" s="344"/>
      <c r="E89" s="69" t="s">
        <v>1</v>
      </c>
      <c r="F89" s="69" t="s">
        <v>5</v>
      </c>
      <c r="G89" s="70" t="s">
        <v>0</v>
      </c>
      <c r="H89" s="69" t="s">
        <v>6</v>
      </c>
      <c r="I89" s="71" t="s">
        <v>7</v>
      </c>
      <c r="J89" s="21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pans="1:30" s="5" customFormat="1" ht="30" customHeight="1" x14ac:dyDescent="0.4">
      <c r="A90" s="6"/>
      <c r="B90" s="72">
        <v>1</v>
      </c>
      <c r="C90" s="73"/>
      <c r="D90" s="76" t="s">
        <v>10</v>
      </c>
      <c r="E90" s="77" t="s">
        <v>117</v>
      </c>
      <c r="F90" s="78" t="s">
        <v>89</v>
      </c>
      <c r="G90" s="79">
        <v>3.75</v>
      </c>
      <c r="H90" s="80">
        <v>0.5</v>
      </c>
      <c r="I90" s="81">
        <v>-0.5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30" customHeight="1" x14ac:dyDescent="0.4">
      <c r="A91" s="6"/>
      <c r="B91" s="28">
        <v>2</v>
      </c>
      <c r="C91" s="24"/>
      <c r="D91" s="13" t="s">
        <v>10</v>
      </c>
      <c r="E91" s="34" t="s">
        <v>533</v>
      </c>
      <c r="F91" s="1" t="s">
        <v>89</v>
      </c>
      <c r="G91" s="30">
        <v>5</v>
      </c>
      <c r="H91" s="25">
        <v>0.5</v>
      </c>
      <c r="I91" s="43">
        <v>-0.5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30" customHeight="1" x14ac:dyDescent="0.4">
      <c r="A92" s="6"/>
      <c r="B92" s="118">
        <v>3</v>
      </c>
      <c r="C92" s="119"/>
      <c r="D92" s="120" t="s">
        <v>9</v>
      </c>
      <c r="E92" s="129" t="s">
        <v>536</v>
      </c>
      <c r="F92" s="122" t="s">
        <v>88</v>
      </c>
      <c r="G92" s="130">
        <v>2.2000000000000002</v>
      </c>
      <c r="H92" s="124">
        <v>1</v>
      </c>
      <c r="I92" s="131">
        <f>(G92*H92)-H92</f>
        <v>1.2000000000000002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30" customHeight="1" thickBot="1" x14ac:dyDescent="0.45">
      <c r="A93" s="6"/>
      <c r="B93" s="132">
        <v>4</v>
      </c>
      <c r="C93" s="133"/>
      <c r="D93" s="134" t="s">
        <v>9</v>
      </c>
      <c r="E93" s="135" t="s">
        <v>537</v>
      </c>
      <c r="F93" s="136" t="s">
        <v>88</v>
      </c>
      <c r="G93" s="137">
        <v>2.1</v>
      </c>
      <c r="H93" s="138">
        <v>1</v>
      </c>
      <c r="I93" s="139">
        <f>(G93*H93)-H93</f>
        <v>1.1000000000000001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37" customFormat="1" ht="25" customHeight="1" x14ac:dyDescent="0.3">
      <c r="A94" s="36"/>
      <c r="B94" s="42"/>
      <c r="C94" s="42"/>
      <c r="D94" s="42"/>
      <c r="E94" s="42"/>
      <c r="F94" s="68">
        <f>SUM(H90:H93)</f>
        <v>3</v>
      </c>
      <c r="G94" s="345" t="s">
        <v>111</v>
      </c>
      <c r="H94" s="346"/>
      <c r="I94" s="126">
        <f>SUM(I90:I93)</f>
        <v>1.3000000000000003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pans="1:30" s="40" customFormat="1" ht="25" customHeight="1" thickBot="1" x14ac:dyDescent="0.45">
      <c r="A95" s="38"/>
      <c r="B95" s="39"/>
      <c r="C95" s="39"/>
      <c r="D95" s="12"/>
      <c r="E95" s="5"/>
      <c r="F95" s="107"/>
      <c r="G95" s="347" t="s">
        <v>3</v>
      </c>
      <c r="H95" s="348"/>
      <c r="I95" s="127">
        <f>SUM(I90:I93)/SUM(H90:H93)</f>
        <v>0.4333333333333334</v>
      </c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</row>
    <row r="96" spans="1:30" s="5" customFormat="1" ht="20.8" customHeight="1" thickBot="1" x14ac:dyDescent="0.45">
      <c r="A96" s="6"/>
      <c r="B96" s="20"/>
      <c r="C96" s="20"/>
      <c r="D96" s="20"/>
      <c r="E96" s="20"/>
      <c r="F96" s="20"/>
      <c r="G96" s="20"/>
      <c r="H96" s="20"/>
      <c r="I96" s="2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ht="41.7" customHeight="1" thickBot="1" x14ac:dyDescent="0.45">
      <c r="A97" s="6"/>
      <c r="B97" s="323" t="s">
        <v>530</v>
      </c>
      <c r="C97" s="324"/>
      <c r="D97" s="324"/>
      <c r="E97" s="324"/>
      <c r="F97" s="324"/>
      <c r="G97" s="324"/>
      <c r="H97" s="324"/>
      <c r="I97" s="325"/>
      <c r="K97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ht="20.8" customHeight="1" thickBot="1" x14ac:dyDescent="0.45">
      <c r="A98" s="6"/>
      <c r="B98" s="20"/>
      <c r="C98" s="20"/>
      <c r="D98" s="20"/>
      <c r="E98" s="20"/>
      <c r="F98" s="20"/>
      <c r="G98" s="20"/>
      <c r="H98" s="20"/>
      <c r="I98" s="2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23" customFormat="1" ht="23.05" customHeight="1" thickBot="1" x14ac:dyDescent="0.55000000000000004">
      <c r="A99" s="7"/>
      <c r="B99" s="342" t="s">
        <v>2</v>
      </c>
      <c r="C99" s="343"/>
      <c r="D99" s="344"/>
      <c r="E99" s="69" t="s">
        <v>1</v>
      </c>
      <c r="F99" s="69" t="s">
        <v>5</v>
      </c>
      <c r="G99" s="70" t="s">
        <v>0</v>
      </c>
      <c r="H99" s="69" t="s">
        <v>6</v>
      </c>
      <c r="I99" s="71" t="s">
        <v>7</v>
      </c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0" s="5" customFormat="1" ht="30" customHeight="1" x14ac:dyDescent="0.4">
      <c r="A100" s="6"/>
      <c r="B100" s="110">
        <v>1</v>
      </c>
      <c r="C100" s="111"/>
      <c r="D100" s="112" t="s">
        <v>10</v>
      </c>
      <c r="E100" s="113" t="s">
        <v>532</v>
      </c>
      <c r="F100" s="114" t="s">
        <v>88</v>
      </c>
      <c r="G100" s="115">
        <v>2.25</v>
      </c>
      <c r="H100" s="116">
        <v>1</v>
      </c>
      <c r="I100" s="117">
        <f>(H100*G100)-H100</f>
        <v>1.25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ht="30" customHeight="1" x14ac:dyDescent="0.4">
      <c r="A101" s="6"/>
      <c r="B101" s="28">
        <v>2</v>
      </c>
      <c r="C101" s="24"/>
      <c r="D101" s="13" t="s">
        <v>10</v>
      </c>
      <c r="E101" s="34" t="s">
        <v>535</v>
      </c>
      <c r="F101" s="1" t="s">
        <v>89</v>
      </c>
      <c r="G101" s="30">
        <v>2.2000000000000002</v>
      </c>
      <c r="H101" s="25">
        <v>1</v>
      </c>
      <c r="I101" s="43">
        <v>-1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ht="30" customHeight="1" thickBot="1" x14ac:dyDescent="0.45">
      <c r="A102" s="6"/>
      <c r="B102" s="29">
        <v>3</v>
      </c>
      <c r="C102" s="26"/>
      <c r="D102" s="16" t="s">
        <v>9</v>
      </c>
      <c r="E102" s="250" t="s">
        <v>538</v>
      </c>
      <c r="F102" s="15" t="s">
        <v>89</v>
      </c>
      <c r="G102" s="32">
        <v>2.35</v>
      </c>
      <c r="H102" s="27">
        <v>1</v>
      </c>
      <c r="I102" s="45">
        <v>-1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37" customFormat="1" ht="24.55" customHeight="1" x14ac:dyDescent="0.3">
      <c r="A103" s="36"/>
      <c r="B103" s="42"/>
      <c r="C103" s="42"/>
      <c r="D103" s="42"/>
      <c r="E103" s="42"/>
      <c r="F103" s="68">
        <f>SUM(H100:H102)</f>
        <v>3</v>
      </c>
      <c r="G103" s="351" t="s">
        <v>111</v>
      </c>
      <c r="H103" s="352"/>
      <c r="I103" s="108">
        <f>SUM(I100:I102)</f>
        <v>-0.75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</row>
    <row r="104" spans="1:30" s="5" customFormat="1" ht="24.55" customHeight="1" thickBot="1" x14ac:dyDescent="0.45">
      <c r="A104" s="6"/>
      <c r="B104" s="8"/>
      <c r="C104" s="8"/>
      <c r="D104" s="12"/>
      <c r="E104" s="8"/>
      <c r="F104" s="8"/>
      <c r="G104" s="349" t="s">
        <v>3</v>
      </c>
      <c r="H104" s="350"/>
      <c r="I104" s="109">
        <f>SUM(I100:I102)/SUM(H100:H102)</f>
        <v>-0.25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ht="20.8" customHeight="1" thickBot="1" x14ac:dyDescent="0.45">
      <c r="A105" s="6"/>
      <c r="B105" s="20"/>
      <c r="C105" s="20"/>
      <c r="D105" s="20"/>
      <c r="E105" s="20"/>
      <c r="F105" s="20"/>
      <c r="G105" s="20"/>
      <c r="H105" s="20"/>
      <c r="I105" s="2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ht="41.7" customHeight="1" thickBot="1" x14ac:dyDescent="0.45">
      <c r="A106" s="6"/>
      <c r="B106" s="323" t="s">
        <v>531</v>
      </c>
      <c r="C106" s="324"/>
      <c r="D106" s="324"/>
      <c r="E106" s="324"/>
      <c r="F106" s="324"/>
      <c r="G106" s="324"/>
      <c r="H106" s="324"/>
      <c r="I106" s="325"/>
      <c r="K106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ht="20.8" customHeight="1" thickBot="1" x14ac:dyDescent="0.45">
      <c r="A107" s="6"/>
      <c r="B107" s="20"/>
      <c r="C107" s="20"/>
      <c r="D107" s="20"/>
      <c r="E107" s="20"/>
      <c r="F107" s="20"/>
      <c r="G107" s="20"/>
      <c r="H107" s="20"/>
      <c r="I107" s="2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23" customFormat="1" ht="23.05" customHeight="1" thickBot="1" x14ac:dyDescent="0.55000000000000004">
      <c r="A108" s="7"/>
      <c r="B108" s="342" t="s">
        <v>2</v>
      </c>
      <c r="C108" s="343"/>
      <c r="D108" s="344"/>
      <c r="E108" s="69" t="s">
        <v>1</v>
      </c>
      <c r="F108" s="69" t="s">
        <v>5</v>
      </c>
      <c r="G108" s="70" t="s">
        <v>0</v>
      </c>
      <c r="H108" s="69" t="s">
        <v>6</v>
      </c>
      <c r="I108" s="71" t="s">
        <v>7</v>
      </c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s="5" customFormat="1" ht="30" customHeight="1" x14ac:dyDescent="0.4">
      <c r="A109" s="6"/>
      <c r="B109" s="110">
        <v>1</v>
      </c>
      <c r="C109" s="111"/>
      <c r="D109" s="112" t="s">
        <v>9</v>
      </c>
      <c r="E109" s="113" t="s">
        <v>539</v>
      </c>
      <c r="F109" s="114" t="s">
        <v>88</v>
      </c>
      <c r="G109" s="115">
        <v>3.23</v>
      </c>
      <c r="H109" s="116">
        <v>1</v>
      </c>
      <c r="I109" s="117">
        <f>(G109*H109)-H109</f>
        <v>2.23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ht="30" customHeight="1" thickBot="1" x14ac:dyDescent="0.45">
      <c r="A110" s="6"/>
      <c r="B110" s="132">
        <v>2</v>
      </c>
      <c r="C110" s="133"/>
      <c r="D110" s="134" t="s">
        <v>9</v>
      </c>
      <c r="E110" s="251" t="s">
        <v>540</v>
      </c>
      <c r="F110" s="136" t="s">
        <v>88</v>
      </c>
      <c r="G110" s="137">
        <v>3.63</v>
      </c>
      <c r="H110" s="138">
        <v>0.5</v>
      </c>
      <c r="I110" s="139">
        <f>(G110*H110)-H110</f>
        <v>1.3149999999999999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37" customFormat="1" ht="25" customHeight="1" x14ac:dyDescent="0.3">
      <c r="A111" s="36"/>
      <c r="B111" s="42"/>
      <c r="C111" s="42"/>
      <c r="D111" s="42"/>
      <c r="E111" s="42"/>
      <c r="F111" s="68">
        <f>SUM(H109:H110)</f>
        <v>1.5</v>
      </c>
      <c r="G111" s="345" t="s">
        <v>111</v>
      </c>
      <c r="H111" s="346"/>
      <c r="I111" s="126">
        <f>SUM(I109:I110)</f>
        <v>3.5449999999999999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</row>
    <row r="112" spans="1:30" s="40" customFormat="1" ht="24.9" customHeight="1" thickBot="1" x14ac:dyDescent="0.45">
      <c r="A112" s="38"/>
      <c r="B112" s="39"/>
      <c r="C112" s="39"/>
      <c r="D112" s="12"/>
      <c r="E112" s="5"/>
      <c r="F112" s="107"/>
      <c r="G112" s="347" t="s">
        <v>3</v>
      </c>
      <c r="H112" s="348"/>
      <c r="I112" s="127">
        <f>SUM(I109:I110)/SUM(H109:H110)</f>
        <v>2.3633333333333333</v>
      </c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s="5" customFormat="1" ht="20.8" customHeight="1" thickBot="1" x14ac:dyDescent="0.45">
      <c r="A113" s="6"/>
      <c r="B113" s="20"/>
      <c r="C113" s="20"/>
      <c r="D113" s="20"/>
      <c r="E113" s="20"/>
      <c r="F113" s="20"/>
      <c r="G113" s="20"/>
      <c r="H113" s="20"/>
      <c r="I113" s="2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ht="41.7" customHeight="1" thickBot="1" x14ac:dyDescent="0.45">
      <c r="A114" s="6"/>
      <c r="B114" s="323" t="s">
        <v>541</v>
      </c>
      <c r="C114" s="324"/>
      <c r="D114" s="324"/>
      <c r="E114" s="324"/>
      <c r="F114" s="324"/>
      <c r="G114" s="324"/>
      <c r="H114" s="324"/>
      <c r="I114" s="325"/>
      <c r="K11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20.8" customHeight="1" thickBot="1" x14ac:dyDescent="0.45">
      <c r="A115" s="6"/>
      <c r="B115" s="20"/>
      <c r="C115" s="20"/>
      <c r="D115" s="20"/>
      <c r="E115" s="20"/>
      <c r="F115" s="20"/>
      <c r="G115" s="20"/>
      <c r="H115" s="20"/>
      <c r="I115" s="20"/>
      <c r="K115" s="4"/>
      <c r="L11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23" customFormat="1" ht="23.05" customHeight="1" thickBot="1" x14ac:dyDescent="0.55000000000000004">
      <c r="A116" s="7"/>
      <c r="B116" s="342" t="s">
        <v>2</v>
      </c>
      <c r="C116" s="343"/>
      <c r="D116" s="344"/>
      <c r="E116" s="69" t="s">
        <v>1</v>
      </c>
      <c r="F116" s="69" t="s">
        <v>5</v>
      </c>
      <c r="G116" s="70" t="s">
        <v>0</v>
      </c>
      <c r="H116" s="69" t="s">
        <v>6</v>
      </c>
      <c r="I116" s="71" t="s">
        <v>7</v>
      </c>
      <c r="J116" s="2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s="5" customFormat="1" ht="30" customHeight="1" x14ac:dyDescent="0.4">
      <c r="A117" s="6"/>
      <c r="B117" s="72">
        <v>1</v>
      </c>
      <c r="C117" s="73"/>
      <c r="D117" s="76" t="s">
        <v>150</v>
      </c>
      <c r="E117" s="252" t="s">
        <v>543</v>
      </c>
      <c r="F117" s="78" t="s">
        <v>89</v>
      </c>
      <c r="G117" s="79">
        <v>6.5</v>
      </c>
      <c r="H117" s="80">
        <v>0.25</v>
      </c>
      <c r="I117" s="81">
        <v>-0.25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118">
        <v>2</v>
      </c>
      <c r="C118" s="119"/>
      <c r="D118" s="120" t="s">
        <v>150</v>
      </c>
      <c r="E118" s="129" t="s">
        <v>544</v>
      </c>
      <c r="F118" s="122" t="s">
        <v>88</v>
      </c>
      <c r="G118" s="130">
        <v>2.5</v>
      </c>
      <c r="H118" s="124">
        <v>1</v>
      </c>
      <c r="I118" s="131">
        <f t="shared" ref="I118" si="5">(G118*H118)-H118</f>
        <v>1.5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x14ac:dyDescent="0.4">
      <c r="A119" s="6"/>
      <c r="B119" s="28">
        <v>3</v>
      </c>
      <c r="C119" s="24"/>
      <c r="D119" s="13" t="s">
        <v>8</v>
      </c>
      <c r="E119" s="34" t="s">
        <v>157</v>
      </c>
      <c r="F119" s="1" t="s">
        <v>89</v>
      </c>
      <c r="G119" s="30">
        <v>2.4</v>
      </c>
      <c r="H119" s="25">
        <v>2</v>
      </c>
      <c r="I119" s="43">
        <v>-2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ht="30" customHeight="1" x14ac:dyDescent="0.4">
      <c r="A120" s="6"/>
      <c r="B120" s="118">
        <v>4</v>
      </c>
      <c r="C120" s="119"/>
      <c r="D120" s="120" t="s">
        <v>8</v>
      </c>
      <c r="E120" s="129" t="s">
        <v>545</v>
      </c>
      <c r="F120" s="122" t="s">
        <v>88</v>
      </c>
      <c r="G120" s="130">
        <v>2.75</v>
      </c>
      <c r="H120" s="124">
        <v>1</v>
      </c>
      <c r="I120" s="131">
        <f t="shared" ref="I120:I128" si="6">(G120*H120)-H120</f>
        <v>1.75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ht="30" customHeight="1" x14ac:dyDescent="0.4">
      <c r="A121" s="6"/>
      <c r="B121" s="118">
        <v>5</v>
      </c>
      <c r="C121" s="119"/>
      <c r="D121" s="120" t="s">
        <v>8</v>
      </c>
      <c r="E121" s="129" t="s">
        <v>546</v>
      </c>
      <c r="F121" s="122" t="s">
        <v>88</v>
      </c>
      <c r="G121" s="130">
        <v>2.75</v>
      </c>
      <c r="H121" s="124">
        <v>0.5</v>
      </c>
      <c r="I121" s="131">
        <f t="shared" si="6"/>
        <v>0.875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ht="30" customHeight="1" x14ac:dyDescent="0.4">
      <c r="A122" s="6"/>
      <c r="B122" s="118">
        <v>6</v>
      </c>
      <c r="C122" s="119"/>
      <c r="D122" s="120" t="s">
        <v>8</v>
      </c>
      <c r="E122" s="129" t="s">
        <v>547</v>
      </c>
      <c r="F122" s="122" t="s">
        <v>88</v>
      </c>
      <c r="G122" s="130">
        <v>1.6</v>
      </c>
      <c r="H122" s="124">
        <v>3</v>
      </c>
      <c r="I122" s="131">
        <f t="shared" si="6"/>
        <v>1.8000000000000007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ht="30" customHeight="1" x14ac:dyDescent="0.4">
      <c r="A123" s="6"/>
      <c r="B123" s="28">
        <v>7</v>
      </c>
      <c r="C123" s="24"/>
      <c r="D123" s="13" t="s">
        <v>10</v>
      </c>
      <c r="E123" s="34" t="s">
        <v>550</v>
      </c>
      <c r="F123" s="1" t="s">
        <v>89</v>
      </c>
      <c r="G123" s="30">
        <v>2.1</v>
      </c>
      <c r="H123" s="25">
        <v>1</v>
      </c>
      <c r="I123" s="43">
        <v>-1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ht="30" customHeight="1" x14ac:dyDescent="0.4">
      <c r="A124" s="6"/>
      <c r="B124" s="118">
        <v>8</v>
      </c>
      <c r="C124" s="119"/>
      <c r="D124" s="120" t="s">
        <v>10</v>
      </c>
      <c r="E124" s="253" t="s">
        <v>551</v>
      </c>
      <c r="F124" s="122" t="s">
        <v>88</v>
      </c>
      <c r="G124" s="130">
        <v>2.19</v>
      </c>
      <c r="H124" s="124">
        <v>1</v>
      </c>
      <c r="I124" s="131">
        <f t="shared" si="6"/>
        <v>1.19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ht="30" customHeight="1" x14ac:dyDescent="0.4">
      <c r="A125" s="6"/>
      <c r="B125" s="118">
        <v>9</v>
      </c>
      <c r="C125" s="119"/>
      <c r="D125" s="120" t="s">
        <v>9</v>
      </c>
      <c r="E125" s="129" t="s">
        <v>297</v>
      </c>
      <c r="F125" s="122" t="s">
        <v>88</v>
      </c>
      <c r="G125" s="130">
        <v>3</v>
      </c>
      <c r="H125" s="124">
        <v>0.5</v>
      </c>
      <c r="I125" s="131">
        <f t="shared" si="6"/>
        <v>1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ht="30" customHeight="1" x14ac:dyDescent="0.4">
      <c r="A126" s="6"/>
      <c r="B126" s="28">
        <v>10</v>
      </c>
      <c r="C126" s="24"/>
      <c r="D126" s="13" t="s">
        <v>9</v>
      </c>
      <c r="E126" s="34" t="s">
        <v>553</v>
      </c>
      <c r="F126" s="1" t="s">
        <v>89</v>
      </c>
      <c r="G126" s="30">
        <v>2.12</v>
      </c>
      <c r="H126" s="25">
        <v>1</v>
      </c>
      <c r="I126" s="43">
        <v>-1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ht="30" customHeight="1" x14ac:dyDescent="0.4">
      <c r="A127" s="6"/>
      <c r="B127" s="28">
        <v>11</v>
      </c>
      <c r="C127" s="24"/>
      <c r="D127" s="13" t="s">
        <v>9</v>
      </c>
      <c r="E127" s="34" t="s">
        <v>554</v>
      </c>
      <c r="F127" s="1" t="s">
        <v>89</v>
      </c>
      <c r="G127" s="30">
        <v>3.5</v>
      </c>
      <c r="H127" s="25">
        <v>0.5</v>
      </c>
      <c r="I127" s="43">
        <v>-0.5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30" customHeight="1" thickBot="1" x14ac:dyDescent="0.45">
      <c r="A128" s="6"/>
      <c r="B128" s="132">
        <v>12</v>
      </c>
      <c r="C128" s="133"/>
      <c r="D128" s="134" t="s">
        <v>9</v>
      </c>
      <c r="E128" s="135" t="s">
        <v>555</v>
      </c>
      <c r="F128" s="136" t="s">
        <v>88</v>
      </c>
      <c r="G128" s="137">
        <v>3.4</v>
      </c>
      <c r="H128" s="138">
        <v>0.5</v>
      </c>
      <c r="I128" s="139">
        <f t="shared" si="6"/>
        <v>1.2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37" customFormat="1" ht="25" customHeight="1" x14ac:dyDescent="0.3">
      <c r="A129" s="36"/>
      <c r="B129" s="42"/>
      <c r="C129" s="42"/>
      <c r="D129" s="42"/>
      <c r="E129" s="42"/>
      <c r="F129" s="68">
        <f>SUM(H117:H128)</f>
        <v>12.25</v>
      </c>
      <c r="G129" s="345" t="s">
        <v>111</v>
      </c>
      <c r="H129" s="346"/>
      <c r="I129" s="126">
        <f>SUM(I117:I128)</f>
        <v>4.5650000000000004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s="40" customFormat="1" ht="25" customHeight="1" thickBot="1" x14ac:dyDescent="0.45">
      <c r="A130" s="38"/>
      <c r="B130" s="39"/>
      <c r="C130" s="39"/>
      <c r="D130" s="12"/>
      <c r="E130" s="5"/>
      <c r="F130" s="107"/>
      <c r="G130" s="347" t="s">
        <v>3</v>
      </c>
      <c r="H130" s="348"/>
      <c r="I130" s="127">
        <f>SUM(I117:I128)/SUM(H117:H128)</f>
        <v>0.37265306122448982</v>
      </c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pans="1:30" s="5" customFormat="1" ht="20.8" customHeight="1" thickBot="1" x14ac:dyDescent="0.45">
      <c r="A131" s="6"/>
      <c r="B131" s="20"/>
      <c r="C131" s="20"/>
      <c r="D131" s="20"/>
      <c r="E131" s="20"/>
      <c r="F131" s="20"/>
      <c r="G131" s="20"/>
      <c r="H131" s="20"/>
      <c r="I131" s="2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41.7" customHeight="1" thickBot="1" x14ac:dyDescent="0.45">
      <c r="A132" s="6"/>
      <c r="B132" s="323" t="s">
        <v>542</v>
      </c>
      <c r="C132" s="324"/>
      <c r="D132" s="324"/>
      <c r="E132" s="324"/>
      <c r="F132" s="324"/>
      <c r="G132" s="324"/>
      <c r="H132" s="324"/>
      <c r="I132" s="325"/>
      <c r="K132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ht="20.8" customHeight="1" thickBot="1" x14ac:dyDescent="0.45">
      <c r="A133" s="6"/>
      <c r="B133" s="20"/>
      <c r="C133" s="20"/>
      <c r="D133" s="20"/>
      <c r="E133" s="20"/>
      <c r="F133" s="20"/>
      <c r="G133" s="20"/>
      <c r="H133" s="20"/>
      <c r="I133" s="20"/>
      <c r="K133" s="4"/>
      <c r="L13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23" customFormat="1" ht="23.05" customHeight="1" thickBot="1" x14ac:dyDescent="0.55000000000000004">
      <c r="A134" s="7"/>
      <c r="B134" s="342" t="s">
        <v>2</v>
      </c>
      <c r="C134" s="343"/>
      <c r="D134" s="344"/>
      <c r="E134" s="69" t="s">
        <v>1</v>
      </c>
      <c r="F134" s="69" t="s">
        <v>5</v>
      </c>
      <c r="G134" s="70" t="s">
        <v>0</v>
      </c>
      <c r="H134" s="69" t="s">
        <v>6</v>
      </c>
      <c r="I134" s="71" t="s">
        <v>7</v>
      </c>
      <c r="J134" s="2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1:30" s="5" customFormat="1" ht="30" customHeight="1" x14ac:dyDescent="0.4">
      <c r="A135" s="6"/>
      <c r="B135" s="72">
        <v>1</v>
      </c>
      <c r="C135" s="73"/>
      <c r="D135" s="76" t="s">
        <v>10</v>
      </c>
      <c r="E135" s="77" t="s">
        <v>380</v>
      </c>
      <c r="F135" s="78" t="s">
        <v>89</v>
      </c>
      <c r="G135" s="79">
        <v>3.4</v>
      </c>
      <c r="H135" s="80">
        <v>0.5</v>
      </c>
      <c r="I135" s="81">
        <v>-0.5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ht="30" customHeight="1" x14ac:dyDescent="0.4">
      <c r="A136" s="6"/>
      <c r="B136" s="118">
        <v>2</v>
      </c>
      <c r="C136" s="119"/>
      <c r="D136" s="120" t="s">
        <v>10</v>
      </c>
      <c r="E136" s="129" t="s">
        <v>384</v>
      </c>
      <c r="F136" s="122" t="s">
        <v>88</v>
      </c>
      <c r="G136" s="130">
        <v>3.5</v>
      </c>
      <c r="H136" s="124">
        <v>0.5</v>
      </c>
      <c r="I136" s="131">
        <f t="shared" ref="I136:I140" si="7">(G136*H136)-H136</f>
        <v>1.25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ht="30" customHeight="1" x14ac:dyDescent="0.4">
      <c r="A137" s="6"/>
      <c r="B137" s="28">
        <v>3</v>
      </c>
      <c r="C137" s="24"/>
      <c r="D137" s="13" t="s">
        <v>10</v>
      </c>
      <c r="E137" s="34" t="s">
        <v>381</v>
      </c>
      <c r="F137" s="1" t="s">
        <v>89</v>
      </c>
      <c r="G137" s="30">
        <v>9</v>
      </c>
      <c r="H137" s="25">
        <v>0.1</v>
      </c>
      <c r="I137" s="43">
        <v>-0.1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ht="30" customHeight="1" x14ac:dyDescent="0.4">
      <c r="A138" s="6"/>
      <c r="B138" s="28">
        <v>4</v>
      </c>
      <c r="C138" s="24"/>
      <c r="D138" s="13" t="s">
        <v>8</v>
      </c>
      <c r="E138" s="34" t="s">
        <v>548</v>
      </c>
      <c r="F138" s="1" t="s">
        <v>89</v>
      </c>
      <c r="G138" s="30">
        <v>13</v>
      </c>
      <c r="H138" s="25">
        <v>0.25</v>
      </c>
      <c r="I138" s="43">
        <v>-0.25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ht="30" customHeight="1" x14ac:dyDescent="0.4">
      <c r="A139" s="6"/>
      <c r="B139" s="28">
        <v>5</v>
      </c>
      <c r="C139" s="24"/>
      <c r="D139" s="13" t="s">
        <v>8</v>
      </c>
      <c r="E139" s="34" t="s">
        <v>549</v>
      </c>
      <c r="F139" s="1" t="s">
        <v>89</v>
      </c>
      <c r="G139" s="30">
        <v>17</v>
      </c>
      <c r="H139" s="25">
        <v>0.15</v>
      </c>
      <c r="I139" s="43">
        <v>-0.15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ht="30" customHeight="1" x14ac:dyDescent="0.4">
      <c r="A140" s="6"/>
      <c r="B140" s="118">
        <v>6</v>
      </c>
      <c r="C140" s="119"/>
      <c r="D140" s="120" t="s">
        <v>8</v>
      </c>
      <c r="E140" s="129" t="s">
        <v>413</v>
      </c>
      <c r="F140" s="122" t="s">
        <v>88</v>
      </c>
      <c r="G140" s="130">
        <v>6</v>
      </c>
      <c r="H140" s="124">
        <v>0.1</v>
      </c>
      <c r="I140" s="131">
        <f t="shared" si="7"/>
        <v>0.50000000000000011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30" customHeight="1" thickBot="1" x14ac:dyDescent="0.45">
      <c r="A141" s="6"/>
      <c r="B141" s="29">
        <v>7</v>
      </c>
      <c r="C141" s="26"/>
      <c r="D141" s="16" t="s">
        <v>8</v>
      </c>
      <c r="E141" s="35" t="s">
        <v>485</v>
      </c>
      <c r="F141" s="15" t="s">
        <v>89</v>
      </c>
      <c r="G141" s="32">
        <v>9</v>
      </c>
      <c r="H141" s="27">
        <v>0.1</v>
      </c>
      <c r="I141" s="45">
        <v>-0.1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37" customFormat="1" ht="25" customHeight="1" x14ac:dyDescent="0.3">
      <c r="A142" s="36"/>
      <c r="B142" s="42"/>
      <c r="C142" s="42"/>
      <c r="D142" s="42"/>
      <c r="E142" s="42"/>
      <c r="F142" s="68">
        <f>SUM(H135:H141)</f>
        <v>1.7000000000000002</v>
      </c>
      <c r="G142" s="345" t="s">
        <v>111</v>
      </c>
      <c r="H142" s="346"/>
      <c r="I142" s="126">
        <f>SUM(I135:I141)</f>
        <v>0.65000000000000013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</row>
    <row r="143" spans="1:30" s="40" customFormat="1" ht="25" customHeight="1" thickBot="1" x14ac:dyDescent="0.45">
      <c r="A143" s="38"/>
      <c r="B143" s="39"/>
      <c r="C143" s="39"/>
      <c r="D143" s="12"/>
      <c r="E143" s="5"/>
      <c r="F143" s="107"/>
      <c r="G143" s="347" t="s">
        <v>3</v>
      </c>
      <c r="H143" s="348"/>
      <c r="I143" s="127">
        <f>SUM(I135:I141)/SUM(H135:H141)</f>
        <v>0.38235294117647062</v>
      </c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</row>
    <row r="144" spans="1:30" s="5" customFormat="1" ht="20.8" customHeight="1" thickBot="1" x14ac:dyDescent="0.45">
      <c r="A144" s="6"/>
      <c r="B144" s="20"/>
      <c r="C144" s="20"/>
      <c r="D144" s="20"/>
      <c r="E144" s="20"/>
      <c r="F144" s="20"/>
      <c r="G144" s="20"/>
      <c r="H144" s="20"/>
      <c r="I144" s="2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ht="41.7" customHeight="1" thickBot="1" x14ac:dyDescent="0.45">
      <c r="A145" s="6"/>
      <c r="B145" s="323" t="s">
        <v>552</v>
      </c>
      <c r="C145" s="324"/>
      <c r="D145" s="324"/>
      <c r="E145" s="324"/>
      <c r="F145" s="324"/>
      <c r="G145" s="324"/>
      <c r="H145" s="324"/>
      <c r="I145" s="325"/>
      <c r="K14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ht="20.8" customHeight="1" thickBot="1" x14ac:dyDescent="0.45">
      <c r="A146" s="6"/>
      <c r="B146" s="20"/>
      <c r="C146" s="20"/>
      <c r="D146" s="20"/>
      <c r="E146" s="20"/>
      <c r="F146" s="20"/>
      <c r="G146" s="20"/>
      <c r="H146" s="20"/>
      <c r="I146" s="2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23" customFormat="1" ht="23.05" customHeight="1" thickBot="1" x14ac:dyDescent="0.55000000000000004">
      <c r="A147" s="7"/>
      <c r="B147" s="342" t="s">
        <v>2</v>
      </c>
      <c r="C147" s="343"/>
      <c r="D147" s="344"/>
      <c r="E147" s="69" t="s">
        <v>1</v>
      </c>
      <c r="F147" s="69" t="s">
        <v>5</v>
      </c>
      <c r="G147" s="70" t="s">
        <v>0</v>
      </c>
      <c r="H147" s="69" t="s">
        <v>6</v>
      </c>
      <c r="I147" s="71" t="s">
        <v>7</v>
      </c>
      <c r="J147" s="21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1:30" s="5" customFormat="1" ht="30" customHeight="1" x14ac:dyDescent="0.4">
      <c r="A148" s="6"/>
      <c r="B148" s="110">
        <v>1</v>
      </c>
      <c r="C148" s="111"/>
      <c r="D148" s="112" t="s">
        <v>9</v>
      </c>
      <c r="E148" s="113" t="s">
        <v>147</v>
      </c>
      <c r="F148" s="114" t="s">
        <v>88</v>
      </c>
      <c r="G148" s="115">
        <v>2.65</v>
      </c>
      <c r="H148" s="116">
        <v>1.5</v>
      </c>
      <c r="I148" s="117">
        <f>(G148*H148)-H148</f>
        <v>2.4749999999999996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ht="30" customHeight="1" thickBot="1" x14ac:dyDescent="0.45">
      <c r="A149" s="6"/>
      <c r="B149" s="132">
        <v>2</v>
      </c>
      <c r="C149" s="133"/>
      <c r="D149" s="134" t="s">
        <v>9</v>
      </c>
      <c r="E149" s="135" t="s">
        <v>419</v>
      </c>
      <c r="F149" s="136" t="s">
        <v>88</v>
      </c>
      <c r="G149" s="137">
        <v>3.53</v>
      </c>
      <c r="H149" s="138">
        <v>1</v>
      </c>
      <c r="I149" s="139">
        <f>(G149*H149)-H149</f>
        <v>2.5299999999999998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37" customFormat="1" ht="25" customHeight="1" x14ac:dyDescent="0.3">
      <c r="A150" s="36"/>
      <c r="B150" s="42"/>
      <c r="C150" s="42"/>
      <c r="D150" s="42"/>
      <c r="E150" s="42"/>
      <c r="F150" s="68">
        <f>SUM(H148:H149)</f>
        <v>2.5</v>
      </c>
      <c r="G150" s="345" t="s">
        <v>111</v>
      </c>
      <c r="H150" s="346"/>
      <c r="I150" s="126">
        <f>SUM(I148:I149)</f>
        <v>5.004999999999999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</row>
    <row r="151" spans="1:30" s="40" customFormat="1" ht="24.9" customHeight="1" thickBot="1" x14ac:dyDescent="0.45">
      <c r="A151" s="38"/>
      <c r="B151" s="39"/>
      <c r="C151" s="39"/>
      <c r="D151" s="12"/>
      <c r="E151" s="5"/>
      <c r="F151" s="107"/>
      <c r="G151" s="347" t="s">
        <v>3</v>
      </c>
      <c r="H151" s="348"/>
      <c r="I151" s="127">
        <f>SUM(I148:I149)/SUM(H148:H149)</f>
        <v>2.0019999999999998</v>
      </c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4">
      <c r="A154" s="6"/>
      <c r="B154" s="8"/>
      <c r="C154" s="8"/>
      <c r="D154" s="12"/>
      <c r="E154" s="8"/>
      <c r="F154" s="8"/>
      <c r="G154" s="9"/>
      <c r="H154" s="8"/>
      <c r="I154" s="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4">
      <c r="A155" s="6"/>
      <c r="B155" s="8"/>
      <c r="C155" s="8"/>
      <c r="D155" s="12"/>
      <c r="E155" s="8"/>
      <c r="F155" s="8"/>
      <c r="G155" s="9"/>
      <c r="H155" s="8"/>
      <c r="I155" s="9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4">
      <c r="A156" s="6"/>
      <c r="B156" s="8"/>
      <c r="C156" s="8"/>
      <c r="D156" s="12"/>
      <c r="E156" s="8"/>
      <c r="F156" s="8"/>
      <c r="G156" s="9"/>
      <c r="H156" s="8"/>
      <c r="I156" s="9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4">
      <c r="A157" s="6"/>
      <c r="B157" s="8"/>
      <c r="C157" s="8"/>
      <c r="D157" s="12"/>
      <c r="E157" s="8"/>
      <c r="F157" s="8"/>
      <c r="G157" s="9"/>
      <c r="H157" s="8"/>
      <c r="I157" s="9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4">
      <c r="A158" s="6"/>
      <c r="B158" s="8"/>
      <c r="C158" s="8"/>
      <c r="D158" s="12"/>
      <c r="E158" s="8"/>
      <c r="F158" s="8"/>
      <c r="G158" s="9"/>
      <c r="H158" s="8"/>
      <c r="I158" s="9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4">
      <c r="A159" s="6"/>
      <c r="B159" s="8"/>
      <c r="C159" s="8"/>
      <c r="D159" s="12"/>
      <c r="E159" s="8"/>
      <c r="F159" s="8"/>
      <c r="G159" s="9"/>
      <c r="H159" s="8"/>
      <c r="I159" s="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4">
      <c r="A160" s="6"/>
      <c r="B160" s="8"/>
      <c r="C160" s="8"/>
      <c r="D160" s="12"/>
      <c r="E160" s="8"/>
      <c r="F160" s="8"/>
      <c r="G160" s="9"/>
      <c r="H160" s="8"/>
      <c r="I160" s="9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x14ac:dyDescent="0.4">
      <c r="A161" s="6"/>
      <c r="B161" s="8"/>
      <c r="C161" s="8"/>
      <c r="D161" s="12"/>
      <c r="E161" s="8"/>
      <c r="F161" s="8"/>
      <c r="G161" s="9"/>
      <c r="H161" s="8"/>
      <c r="I161" s="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x14ac:dyDescent="0.4">
      <c r="A162" s="6"/>
      <c r="B162" s="8"/>
      <c r="C162" s="8"/>
      <c r="D162" s="12"/>
      <c r="E162" s="8"/>
      <c r="F162" s="8"/>
      <c r="G162" s="9"/>
      <c r="H162" s="8"/>
      <c r="I162" s="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x14ac:dyDescent="0.4">
      <c r="A163" s="6"/>
      <c r="B163" s="8"/>
      <c r="C163" s="8"/>
      <c r="D163" s="12"/>
      <c r="E163" s="8"/>
      <c r="F163" s="8"/>
      <c r="G163" s="9"/>
      <c r="H163" s="8"/>
      <c r="I163" s="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x14ac:dyDescent="0.4">
      <c r="A164" s="6"/>
      <c r="B164" s="8"/>
      <c r="C164" s="8"/>
      <c r="D164" s="12"/>
      <c r="E164" s="8"/>
      <c r="F164" s="8"/>
      <c r="G164" s="9"/>
      <c r="H164" s="8"/>
      <c r="I164" s="9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x14ac:dyDescent="0.4">
      <c r="A165" s="6"/>
      <c r="B165" s="8"/>
      <c r="C165" s="8"/>
      <c r="D165" s="12"/>
      <c r="E165" s="8"/>
      <c r="F165" s="8"/>
      <c r="G165" s="9"/>
      <c r="H165" s="8"/>
      <c r="I165" s="9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x14ac:dyDescent="0.4">
      <c r="A166" s="6"/>
      <c r="B166" s="8"/>
      <c r="C166" s="8"/>
      <c r="D166" s="12"/>
      <c r="E166" s="8"/>
      <c r="F166" s="8"/>
      <c r="G166" s="9"/>
      <c r="H166" s="8"/>
      <c r="I166" s="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x14ac:dyDescent="0.4">
      <c r="A167" s="6"/>
      <c r="B167" s="8"/>
      <c r="C167" s="8"/>
      <c r="D167" s="12"/>
      <c r="E167" s="8"/>
      <c r="F167" s="8"/>
      <c r="G167" s="9"/>
      <c r="H167" s="8"/>
      <c r="I167" s="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x14ac:dyDescent="0.4">
      <c r="A168" s="6"/>
      <c r="B168" s="8"/>
      <c r="C168" s="8"/>
      <c r="D168" s="12"/>
      <c r="E168" s="8"/>
      <c r="F168" s="8"/>
      <c r="G168" s="9"/>
      <c r="H168" s="8"/>
      <c r="I168" s="9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x14ac:dyDescent="0.4">
      <c r="A169" s="6"/>
      <c r="B169" s="8"/>
      <c r="C169" s="8"/>
      <c r="D169" s="12"/>
      <c r="E169" s="8"/>
      <c r="F169" s="8"/>
      <c r="G169" s="9"/>
      <c r="H169" s="8"/>
      <c r="I169" s="9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x14ac:dyDescent="0.4">
      <c r="A170" s="6"/>
      <c r="B170" s="8"/>
      <c r="C170" s="8"/>
      <c r="D170" s="12"/>
      <c r="E170" s="8"/>
      <c r="F170" s="8"/>
      <c r="G170" s="9"/>
      <c r="H170" s="8"/>
      <c r="I170" s="9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x14ac:dyDescent="0.4">
      <c r="A171" s="6"/>
      <c r="B171" s="8"/>
      <c r="C171" s="8"/>
      <c r="D171" s="12"/>
      <c r="E171" s="8"/>
      <c r="F171" s="8"/>
      <c r="G171" s="9"/>
      <c r="H171" s="8"/>
      <c r="I171" s="9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x14ac:dyDescent="0.4">
      <c r="A172" s="6"/>
      <c r="B172" s="8"/>
      <c r="C172" s="8"/>
      <c r="D172" s="12"/>
      <c r="E172" s="8"/>
      <c r="F172" s="8"/>
      <c r="G172" s="9"/>
      <c r="H172" s="8"/>
      <c r="I172" s="9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x14ac:dyDescent="0.4">
      <c r="A173" s="6"/>
      <c r="B173" s="8"/>
      <c r="C173" s="8"/>
      <c r="D173" s="12"/>
      <c r="E173" s="8"/>
      <c r="F173" s="8"/>
      <c r="G173" s="9"/>
      <c r="H173" s="8"/>
      <c r="I173" s="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x14ac:dyDescent="0.4">
      <c r="A174" s="6"/>
      <c r="B174" s="8"/>
      <c r="C174" s="8"/>
      <c r="D174" s="12"/>
      <c r="E174" s="8"/>
      <c r="F174" s="8"/>
      <c r="G174" s="9"/>
      <c r="H174" s="8"/>
      <c r="I174" s="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4">
      <c r="A175" s="6"/>
      <c r="B175" s="8"/>
      <c r="C175" s="8"/>
      <c r="D175" s="12"/>
      <c r="E175" s="8"/>
      <c r="F175" s="8"/>
      <c r="G175" s="9"/>
      <c r="H175" s="8"/>
      <c r="I175" s="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4">
      <c r="A176" s="6"/>
      <c r="B176" s="8"/>
      <c r="C176" s="8"/>
      <c r="D176" s="12"/>
      <c r="E176" s="8"/>
      <c r="F176" s="8"/>
      <c r="G176" s="9"/>
      <c r="H176" s="8"/>
      <c r="I176" s="9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4">
      <c r="A177" s="6"/>
      <c r="B177" s="8"/>
      <c r="C177" s="8"/>
      <c r="D177" s="12"/>
      <c r="E177" s="8"/>
      <c r="F177" s="8"/>
      <c r="G177" s="9"/>
      <c r="H177" s="8"/>
      <c r="I177" s="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</sheetData>
  <mergeCells count="58">
    <mergeCell ref="B145:I145"/>
    <mergeCell ref="B147:D147"/>
    <mergeCell ref="G150:H150"/>
    <mergeCell ref="G151:H151"/>
    <mergeCell ref="B134:D134"/>
    <mergeCell ref="G142:H142"/>
    <mergeCell ref="G143:H143"/>
    <mergeCell ref="B114:I114"/>
    <mergeCell ref="B116:D116"/>
    <mergeCell ref="G129:H129"/>
    <mergeCell ref="G130:H130"/>
    <mergeCell ref="B132:I132"/>
    <mergeCell ref="G54:H54"/>
    <mergeCell ref="B56:I56"/>
    <mergeCell ref="G68:H68"/>
    <mergeCell ref="G69:H69"/>
    <mergeCell ref="B58:D58"/>
    <mergeCell ref="G61:H61"/>
    <mergeCell ref="G62:H62"/>
    <mergeCell ref="B64:I64"/>
    <mergeCell ref="B66:D66"/>
    <mergeCell ref="D2:E2"/>
    <mergeCell ref="B4:I5"/>
    <mergeCell ref="B7:I7"/>
    <mergeCell ref="B9:D9"/>
    <mergeCell ref="G19:H19"/>
    <mergeCell ref="B71:I71"/>
    <mergeCell ref="B73:D73"/>
    <mergeCell ref="G76:H76"/>
    <mergeCell ref="G77:H77"/>
    <mergeCell ref="G20:H20"/>
    <mergeCell ref="G35:H35"/>
    <mergeCell ref="G36:H36"/>
    <mergeCell ref="B22:I22"/>
    <mergeCell ref="B24:D24"/>
    <mergeCell ref="G28:H28"/>
    <mergeCell ref="G29:H29"/>
    <mergeCell ref="B31:I31"/>
    <mergeCell ref="B33:D33"/>
    <mergeCell ref="B39:I39"/>
    <mergeCell ref="B41:D41"/>
    <mergeCell ref="G53:H53"/>
    <mergeCell ref="B80:I80"/>
    <mergeCell ref="B82:D82"/>
    <mergeCell ref="G84:H84"/>
    <mergeCell ref="G85:H85"/>
    <mergeCell ref="B87:I87"/>
    <mergeCell ref="B89:D89"/>
    <mergeCell ref="G94:H94"/>
    <mergeCell ref="G95:H95"/>
    <mergeCell ref="B97:I97"/>
    <mergeCell ref="B99:D99"/>
    <mergeCell ref="G112:H112"/>
    <mergeCell ref="G103:H103"/>
    <mergeCell ref="G104:H104"/>
    <mergeCell ref="B106:I106"/>
    <mergeCell ref="B108:D108"/>
    <mergeCell ref="G111:H111"/>
  </mergeCells>
  <conditionalFormatting sqref="F4:F6">
    <cfRule type="containsText" dxfId="482" priority="287" operator="containsText" text="Fallada">
      <formula>NOT(ISERROR(SEARCH("Fallada",F4)))</formula>
    </cfRule>
    <cfRule type="containsText" dxfId="481" priority="288" operator="containsText" text="Ganada">
      <formula>NOT(ISERROR(SEARCH("Ganada",F4)))</formula>
    </cfRule>
    <cfRule type="containsText" dxfId="480" priority="286" operator="containsText" text="Acertada">
      <formula>NOT(ISERROR(SEARCH("Acertada",F4)))</formula>
    </cfRule>
  </conditionalFormatting>
  <conditionalFormatting sqref="F8:F18">
    <cfRule type="containsText" dxfId="479" priority="144" operator="containsText" text="Ganada">
      <formula>NOT(ISERROR(SEARCH("Ganada",F8)))</formula>
    </cfRule>
    <cfRule type="containsText" dxfId="478" priority="143" operator="containsText" text="Fallada">
      <formula>NOT(ISERROR(SEARCH("Fallada",F8)))</formula>
    </cfRule>
    <cfRule type="containsText" dxfId="477" priority="142" operator="containsText" text="Acertada">
      <formula>NOT(ISERROR(SEARCH("Acertada",F8)))</formula>
    </cfRule>
  </conditionalFormatting>
  <conditionalFormatting sqref="F20:F21">
    <cfRule type="containsText" dxfId="476" priority="285" operator="containsText" text="Ganada">
      <formula>NOT(ISERROR(SEARCH("Ganada",F20)))</formula>
    </cfRule>
    <cfRule type="containsText" dxfId="475" priority="284" operator="containsText" text="Fallada">
      <formula>NOT(ISERROR(SEARCH("Fallada",F20)))</formula>
    </cfRule>
    <cfRule type="containsText" dxfId="474" priority="283" operator="containsText" text="Acertada">
      <formula>NOT(ISERROR(SEARCH("Acertada",F20)))</formula>
    </cfRule>
  </conditionalFormatting>
  <conditionalFormatting sqref="F23:F27">
    <cfRule type="containsText" dxfId="473" priority="274" operator="containsText" text="Acertada">
      <formula>NOT(ISERROR(SEARCH("Acertada",F23)))</formula>
    </cfRule>
    <cfRule type="containsText" dxfId="472" priority="276" operator="containsText" text="Ganada">
      <formula>NOT(ISERROR(SEARCH("Ganada",F23)))</formula>
    </cfRule>
    <cfRule type="containsText" dxfId="471" priority="275" operator="containsText" text="Fallada">
      <formula>NOT(ISERROR(SEARCH("Fallada",F23)))</formula>
    </cfRule>
  </conditionalFormatting>
  <conditionalFormatting sqref="F29:F30">
    <cfRule type="containsText" dxfId="470" priority="281" operator="containsText" text="Fallada">
      <formula>NOT(ISERROR(SEARCH("Fallada",F29)))</formula>
    </cfRule>
    <cfRule type="containsText" dxfId="469" priority="282" operator="containsText" text="Ganada">
      <formula>NOT(ISERROR(SEARCH("Ganada",F29)))</formula>
    </cfRule>
    <cfRule type="containsText" dxfId="468" priority="280" operator="containsText" text="Acertada">
      <formula>NOT(ISERROR(SEARCH("Acertada",F29)))</formula>
    </cfRule>
  </conditionalFormatting>
  <conditionalFormatting sqref="F32:F34">
    <cfRule type="containsText" dxfId="467" priority="279" operator="containsText" text="Ganada">
      <formula>NOT(ISERROR(SEARCH("Ganada",F32)))</formula>
    </cfRule>
    <cfRule type="containsText" dxfId="466" priority="278" operator="containsText" text="Fallada">
      <formula>NOT(ISERROR(SEARCH("Fallada",F32)))</formula>
    </cfRule>
    <cfRule type="containsText" dxfId="465" priority="277" operator="containsText" text="Acertada">
      <formula>NOT(ISERROR(SEARCH("Acertada",F32)))</formula>
    </cfRule>
  </conditionalFormatting>
  <conditionalFormatting sqref="F36:F38">
    <cfRule type="containsText" dxfId="464" priority="138" operator="containsText" text="Ganada">
      <formula>NOT(ISERROR(SEARCH("Ganada",F36)))</formula>
    </cfRule>
    <cfRule type="containsText" dxfId="463" priority="137" operator="containsText" text="Fallada">
      <formula>NOT(ISERROR(SEARCH("Fallada",F36)))</formula>
    </cfRule>
    <cfRule type="containsText" dxfId="462" priority="136" operator="containsText" text="Acertada">
      <formula>NOT(ISERROR(SEARCH("Acertada",F36)))</formula>
    </cfRule>
  </conditionalFormatting>
  <conditionalFormatting sqref="F40:F52">
    <cfRule type="containsText" dxfId="461" priority="112" operator="containsText" text="Acertada">
      <formula>NOT(ISERROR(SEARCH("Acertada",F40)))</formula>
    </cfRule>
    <cfRule type="containsText" dxfId="460" priority="114" operator="containsText" text="Ganada">
      <formula>NOT(ISERROR(SEARCH("Ganada",F40)))</formula>
    </cfRule>
    <cfRule type="containsText" dxfId="459" priority="113" operator="containsText" text="Fallada">
      <formula>NOT(ISERROR(SEARCH("Fallada",F40)))</formula>
    </cfRule>
  </conditionalFormatting>
  <conditionalFormatting sqref="F54:F55">
    <cfRule type="containsText" dxfId="458" priority="126" operator="containsText" text="Ganada">
      <formula>NOT(ISERROR(SEARCH("Ganada",F54)))</formula>
    </cfRule>
    <cfRule type="containsText" dxfId="457" priority="125" operator="containsText" text="Fallada">
      <formula>NOT(ISERROR(SEARCH("Fallada",F54)))</formula>
    </cfRule>
    <cfRule type="containsText" dxfId="456" priority="124" operator="containsText" text="Acertada">
      <formula>NOT(ISERROR(SEARCH("Acertada",F54)))</formula>
    </cfRule>
  </conditionalFormatting>
  <conditionalFormatting sqref="F55">
    <cfRule type="containsText" dxfId="455" priority="134" operator="containsText" text="Fallada">
      <formula>NOT(ISERROR(SEARCH("Fallada",F55)))</formula>
    </cfRule>
    <cfRule type="containsText" dxfId="454" priority="133" operator="containsText" text="Acertada">
      <formula>NOT(ISERROR(SEARCH("Acertada",F55)))</formula>
    </cfRule>
    <cfRule type="containsText" dxfId="453" priority="135" operator="containsText" text="Ganada">
      <formula>NOT(ISERROR(SEARCH("Ganada",F55)))</formula>
    </cfRule>
  </conditionalFormatting>
  <conditionalFormatting sqref="F57:F58">
    <cfRule type="containsText" dxfId="452" priority="127" operator="containsText" text="Acertada">
      <formula>NOT(ISERROR(SEARCH("Acertada",F57)))</formula>
    </cfRule>
    <cfRule type="containsText" dxfId="451" priority="128" operator="containsText" text="Fallada">
      <formula>NOT(ISERROR(SEARCH("Fallada",F57)))</formula>
    </cfRule>
    <cfRule type="containsText" dxfId="450" priority="129" operator="containsText" text="Ganada">
      <formula>NOT(ISERROR(SEARCH("Ganada",F57)))</formula>
    </cfRule>
  </conditionalFormatting>
  <conditionalFormatting sqref="F57:F60">
    <cfRule type="containsText" dxfId="449" priority="111" operator="containsText" text="Ganada">
      <formula>NOT(ISERROR(SEARCH("Ganada",F57)))</formula>
    </cfRule>
    <cfRule type="containsText" dxfId="448" priority="109" operator="containsText" text="Acertada">
      <formula>NOT(ISERROR(SEARCH("Acertada",F57)))</formula>
    </cfRule>
    <cfRule type="containsText" dxfId="447" priority="110" operator="containsText" text="Fallada">
      <formula>NOT(ISERROR(SEARCH("Fallada",F57)))</formula>
    </cfRule>
  </conditionalFormatting>
  <conditionalFormatting sqref="F61:F63">
    <cfRule type="containsText" dxfId="446" priority="141" operator="containsText" text="Ganada">
      <formula>NOT(ISERROR(SEARCH("Ganada",F61)))</formula>
    </cfRule>
    <cfRule type="containsText" dxfId="445" priority="140" operator="containsText" text="Fallada">
      <formula>NOT(ISERROR(SEARCH("Fallada",F61)))</formula>
    </cfRule>
    <cfRule type="containsText" dxfId="444" priority="139" operator="containsText" text="Acertada">
      <formula>NOT(ISERROR(SEARCH("Acertada",F61)))</formula>
    </cfRule>
  </conditionalFormatting>
  <conditionalFormatting sqref="F62:F63">
    <cfRule type="containsText" dxfId="443" priority="130" operator="containsText" text="Acertada">
      <formula>NOT(ISERROR(SEARCH("Acertada",F62)))</formula>
    </cfRule>
    <cfRule type="containsText" dxfId="442" priority="131" operator="containsText" text="Fallada">
      <formula>NOT(ISERROR(SEARCH("Fallada",F62)))</formula>
    </cfRule>
    <cfRule type="containsText" dxfId="441" priority="132" operator="containsText" text="Ganada">
      <formula>NOT(ISERROR(SEARCH("Ganada",F62)))</formula>
    </cfRule>
  </conditionalFormatting>
  <conditionalFormatting sqref="F65:F67">
    <cfRule type="containsText" dxfId="440" priority="120" operator="containsText" text="Ganada">
      <formula>NOT(ISERROR(SEARCH("Ganada",F65)))</formula>
    </cfRule>
    <cfRule type="containsText" dxfId="439" priority="119" operator="containsText" text="Fallada">
      <formula>NOT(ISERROR(SEARCH("Fallada",F65)))</formula>
    </cfRule>
    <cfRule type="containsText" dxfId="438" priority="118" operator="containsText" text="Acertada">
      <formula>NOT(ISERROR(SEARCH("Acertada",F65)))</formula>
    </cfRule>
  </conditionalFormatting>
  <conditionalFormatting sqref="F69:F70">
    <cfRule type="containsText" dxfId="437" priority="107" operator="containsText" text="Fallada">
      <formula>NOT(ISERROR(SEARCH("Fallada",F69)))</formula>
    </cfRule>
    <cfRule type="containsText" dxfId="436" priority="108" operator="containsText" text="Ganada">
      <formula>NOT(ISERROR(SEARCH("Ganada",F69)))</formula>
    </cfRule>
    <cfRule type="containsText" dxfId="435" priority="106" operator="containsText" text="Acertada">
      <formula>NOT(ISERROR(SEARCH("Acertada",F69)))</formula>
    </cfRule>
  </conditionalFormatting>
  <conditionalFormatting sqref="F72:F75">
    <cfRule type="containsText" dxfId="434" priority="94" operator="containsText" text="Acertada">
      <formula>NOT(ISERROR(SEARCH("Acertada",F72)))</formula>
    </cfRule>
    <cfRule type="containsText" dxfId="433" priority="96" operator="containsText" text="Ganada">
      <formula>NOT(ISERROR(SEARCH("Ganada",F72)))</formula>
    </cfRule>
    <cfRule type="containsText" dxfId="432" priority="95" operator="containsText" text="Fallada">
      <formula>NOT(ISERROR(SEARCH("Fallada",F72)))</formula>
    </cfRule>
  </conditionalFormatting>
  <conditionalFormatting sqref="F77:F79">
    <cfRule type="containsText" dxfId="431" priority="90" operator="containsText" text="Ganada">
      <formula>NOT(ISERROR(SEARCH("Ganada",F77)))</formula>
    </cfRule>
    <cfRule type="containsText" dxfId="430" priority="88" operator="containsText" text="Acertada">
      <formula>NOT(ISERROR(SEARCH("Acertada",F77)))</formula>
    </cfRule>
    <cfRule type="containsText" dxfId="429" priority="89" operator="containsText" text="Fallada">
      <formula>NOT(ISERROR(SEARCH("Fallada",F77)))</formula>
    </cfRule>
  </conditionalFormatting>
  <conditionalFormatting sqref="F81:F83">
    <cfRule type="containsText" dxfId="428" priority="71" operator="containsText" text="Fallada">
      <formula>NOT(ISERROR(SEARCH("Fallada",F81)))</formula>
    </cfRule>
    <cfRule type="containsText" dxfId="427" priority="70" operator="containsText" text="Acertada">
      <formula>NOT(ISERROR(SEARCH("Acertada",F81)))</formula>
    </cfRule>
    <cfRule type="containsText" dxfId="426" priority="72" operator="containsText" text="Ganada">
      <formula>NOT(ISERROR(SEARCH("Ganada",F81)))</formula>
    </cfRule>
  </conditionalFormatting>
  <conditionalFormatting sqref="F85:F86">
    <cfRule type="containsText" dxfId="425" priority="78" operator="containsText" text="Ganada">
      <formula>NOT(ISERROR(SEARCH("Ganada",F85)))</formula>
    </cfRule>
    <cfRule type="containsText" dxfId="424" priority="77" operator="containsText" text="Fallada">
      <formula>NOT(ISERROR(SEARCH("Fallada",F85)))</formula>
    </cfRule>
    <cfRule type="containsText" dxfId="423" priority="76" operator="containsText" text="Acertada">
      <formula>NOT(ISERROR(SEARCH("Acertada",F85)))</formula>
    </cfRule>
  </conditionalFormatting>
  <conditionalFormatting sqref="F86">
    <cfRule type="containsText" dxfId="422" priority="85" operator="containsText" text="Acertada">
      <formula>NOT(ISERROR(SEARCH("Acertada",F86)))</formula>
    </cfRule>
    <cfRule type="containsText" dxfId="421" priority="87" operator="containsText" text="Ganada">
      <formula>NOT(ISERROR(SEARCH("Ganada",F86)))</formula>
    </cfRule>
    <cfRule type="containsText" dxfId="420" priority="86" operator="containsText" text="Fallada">
      <formula>NOT(ISERROR(SEARCH("Fallada",F86)))</formula>
    </cfRule>
  </conditionalFormatting>
  <conditionalFormatting sqref="F88:F89">
    <cfRule type="containsText" dxfId="419" priority="81" operator="containsText" text="Ganada">
      <formula>NOT(ISERROR(SEARCH("Ganada",F88)))</formula>
    </cfRule>
    <cfRule type="containsText" dxfId="418" priority="79" operator="containsText" text="Acertada">
      <formula>NOT(ISERROR(SEARCH("Acertada",F88)))</formula>
    </cfRule>
    <cfRule type="containsText" dxfId="417" priority="80" operator="containsText" text="Fallada">
      <formula>NOT(ISERROR(SEARCH("Fallada",F88)))</formula>
    </cfRule>
  </conditionalFormatting>
  <conditionalFormatting sqref="F88:F93">
    <cfRule type="containsText" dxfId="416" priority="56" operator="containsText" text="Fallada">
      <formula>NOT(ISERROR(SEARCH("Fallada",F88)))</formula>
    </cfRule>
    <cfRule type="containsText" dxfId="415" priority="55" operator="containsText" text="Acertada">
      <formula>NOT(ISERROR(SEARCH("Acertada",F88)))</formula>
    </cfRule>
    <cfRule type="containsText" dxfId="414" priority="57" operator="containsText" text="Ganada">
      <formula>NOT(ISERROR(SEARCH("Ganada",F88)))</formula>
    </cfRule>
  </conditionalFormatting>
  <conditionalFormatting sqref="F94:F96">
    <cfRule type="containsText" dxfId="413" priority="91" operator="containsText" text="Acertada">
      <formula>NOT(ISERROR(SEARCH("Acertada",F94)))</formula>
    </cfRule>
    <cfRule type="containsText" dxfId="412" priority="92" operator="containsText" text="Fallada">
      <formula>NOT(ISERROR(SEARCH("Fallada",F94)))</formula>
    </cfRule>
    <cfRule type="containsText" dxfId="411" priority="93" operator="containsText" text="Ganada">
      <formula>NOT(ISERROR(SEARCH("Ganada",F94)))</formula>
    </cfRule>
  </conditionalFormatting>
  <conditionalFormatting sqref="F95:F96">
    <cfRule type="containsText" dxfId="410" priority="84" operator="containsText" text="Ganada">
      <formula>NOT(ISERROR(SEARCH("Ganada",F95)))</formula>
    </cfRule>
    <cfRule type="containsText" dxfId="409" priority="82" operator="containsText" text="Acertada">
      <formula>NOT(ISERROR(SEARCH("Acertada",F95)))</formula>
    </cfRule>
    <cfRule type="containsText" dxfId="408" priority="83" operator="containsText" text="Fallada">
      <formula>NOT(ISERROR(SEARCH("Fallada",F95)))</formula>
    </cfRule>
  </conditionalFormatting>
  <conditionalFormatting sqref="F98:F102">
    <cfRule type="containsText" dxfId="407" priority="58" operator="containsText" text="Acertada">
      <formula>NOT(ISERROR(SEARCH("Acertada",F98)))</formula>
    </cfRule>
    <cfRule type="containsText" dxfId="406" priority="59" operator="containsText" text="Fallada">
      <formula>NOT(ISERROR(SEARCH("Fallada",F98)))</formula>
    </cfRule>
    <cfRule type="containsText" dxfId="405" priority="60" operator="containsText" text="Ganada">
      <formula>NOT(ISERROR(SEARCH("Ganada",F98)))</formula>
    </cfRule>
  </conditionalFormatting>
  <conditionalFormatting sqref="F104:F105">
    <cfRule type="containsText" dxfId="404" priority="64" operator="containsText" text="Acertada">
      <formula>NOT(ISERROR(SEARCH("Acertada",F104)))</formula>
    </cfRule>
    <cfRule type="containsText" dxfId="403" priority="65" operator="containsText" text="Fallada">
      <formula>NOT(ISERROR(SEARCH("Fallada",F104)))</formula>
    </cfRule>
    <cfRule type="containsText" dxfId="402" priority="66" operator="containsText" text="Ganada">
      <formula>NOT(ISERROR(SEARCH("Ganada",F104)))</formula>
    </cfRule>
  </conditionalFormatting>
  <conditionalFormatting sqref="F107:F110">
    <cfRule type="containsText" dxfId="401" priority="51" operator="containsText" text="Ganada">
      <formula>NOT(ISERROR(SEARCH("Ganada",F107)))</formula>
    </cfRule>
    <cfRule type="containsText" dxfId="400" priority="50" operator="containsText" text="Fallada">
      <formula>NOT(ISERROR(SEARCH("Fallada",F107)))</formula>
    </cfRule>
    <cfRule type="containsText" dxfId="399" priority="49" operator="containsText" text="Acertada">
      <formula>NOT(ISERROR(SEARCH("Acertada",F107)))</formula>
    </cfRule>
  </conditionalFormatting>
  <conditionalFormatting sqref="F112:F113">
    <cfRule type="containsText" dxfId="398" priority="48" operator="containsText" text="Ganada">
      <formula>NOT(ISERROR(SEARCH("Ganada",F112)))</formula>
    </cfRule>
    <cfRule type="containsText" dxfId="397" priority="47" operator="containsText" text="Fallada">
      <formula>NOT(ISERROR(SEARCH("Fallada",F112)))</formula>
    </cfRule>
    <cfRule type="containsText" dxfId="396" priority="46" operator="containsText" text="Acertada">
      <formula>NOT(ISERROR(SEARCH("Acertada",F112)))</formula>
    </cfRule>
  </conditionalFormatting>
  <conditionalFormatting sqref="F115:F128">
    <cfRule type="containsText" dxfId="395" priority="7" operator="containsText" text="Acertada">
      <formula>NOT(ISERROR(SEARCH("Acertada",F115)))</formula>
    </cfRule>
    <cfRule type="containsText" dxfId="394" priority="9" operator="containsText" text="Ganada">
      <formula>NOT(ISERROR(SEARCH("Ganada",F115)))</formula>
    </cfRule>
    <cfRule type="containsText" dxfId="393" priority="8" operator="containsText" text="Fallada">
      <formula>NOT(ISERROR(SEARCH("Fallada",F115)))</formula>
    </cfRule>
  </conditionalFormatting>
  <conditionalFormatting sqref="F130:F131">
    <cfRule type="containsText" dxfId="392" priority="42" operator="containsText" text="Ganada">
      <formula>NOT(ISERROR(SEARCH("Ganada",F130)))</formula>
    </cfRule>
    <cfRule type="containsText" dxfId="391" priority="40" operator="containsText" text="Acertada">
      <formula>NOT(ISERROR(SEARCH("Acertada",F130)))</formula>
    </cfRule>
    <cfRule type="containsText" dxfId="390" priority="41" operator="containsText" text="Fallada">
      <formula>NOT(ISERROR(SEARCH("Fallada",F130)))</formula>
    </cfRule>
  </conditionalFormatting>
  <conditionalFormatting sqref="F133:F141">
    <cfRule type="containsText" dxfId="389" priority="20" operator="containsText" text="Fallada">
      <formula>NOT(ISERROR(SEARCH("Fallada",F133)))</formula>
    </cfRule>
    <cfRule type="containsText" dxfId="388" priority="19" operator="containsText" text="Acertada">
      <formula>NOT(ISERROR(SEARCH("Acertada",F133)))</formula>
    </cfRule>
    <cfRule type="containsText" dxfId="387" priority="21" operator="containsText" text="Ganada">
      <formula>NOT(ISERROR(SEARCH("Ganada",F133)))</formula>
    </cfRule>
  </conditionalFormatting>
  <conditionalFormatting sqref="F143:F144">
    <cfRule type="containsText" dxfId="386" priority="16" operator="containsText" text="Acertada">
      <formula>NOT(ISERROR(SEARCH("Acertada",F143)))</formula>
    </cfRule>
    <cfRule type="containsText" dxfId="385" priority="17" operator="containsText" text="Fallada">
      <formula>NOT(ISERROR(SEARCH("Fallada",F143)))</formula>
    </cfRule>
    <cfRule type="containsText" dxfId="384" priority="18" operator="containsText" text="Ganada">
      <formula>NOT(ISERROR(SEARCH("Ganada",F143)))</formula>
    </cfRule>
  </conditionalFormatting>
  <conditionalFormatting sqref="F146:F149">
    <cfRule type="containsText" dxfId="383" priority="2" operator="containsText" text="Fallada">
      <formula>NOT(ISERROR(SEARCH("Fallada",F146)))</formula>
    </cfRule>
    <cfRule type="containsText" dxfId="382" priority="1" operator="containsText" text="Acertada">
      <formula>NOT(ISERROR(SEARCH("Acertada",F146)))</formula>
    </cfRule>
    <cfRule type="containsText" dxfId="381" priority="3" operator="containsText" text="Ganada">
      <formula>NOT(ISERROR(SEARCH("Ganada",F146)))</formula>
    </cfRule>
  </conditionalFormatting>
  <conditionalFormatting sqref="F151:F1048576">
    <cfRule type="containsText" dxfId="380" priority="10" operator="containsText" text="Acertada">
      <formula>NOT(ISERROR(SEARCH("Acertada",F151)))</formula>
    </cfRule>
    <cfRule type="containsText" dxfId="379" priority="11" operator="containsText" text="Fallada">
      <formula>NOT(ISERROR(SEARCH("Fallada",F151)))</formula>
    </cfRule>
    <cfRule type="containsText" dxfId="378" priority="12" operator="containsText" text="Ganada">
      <formula>NOT(ISERROR(SEARCH("Ganada",F151)))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37C7-E09E-4144-A92A-6CE031176581}">
  <dimension ref="A1:AD241"/>
  <sheetViews>
    <sheetView topLeftCell="A124" workbookViewId="0">
      <selection activeCell="A82" sqref="A76:XFD82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0.9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70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395</v>
      </c>
      <c r="C7" s="324"/>
      <c r="D7" s="324"/>
      <c r="E7" s="324"/>
      <c r="F7" s="324"/>
      <c r="G7" s="324"/>
      <c r="H7" s="324"/>
      <c r="I7" s="325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64" t="s">
        <v>2</v>
      </c>
      <c r="C9" s="365"/>
      <c r="D9" s="366"/>
      <c r="E9" s="17" t="s">
        <v>1</v>
      </c>
      <c r="F9" s="17" t="s">
        <v>5</v>
      </c>
      <c r="G9" s="18" t="s">
        <v>0</v>
      </c>
      <c r="H9" s="17" t="s">
        <v>6</v>
      </c>
      <c r="I9" s="19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72">
        <v>1</v>
      </c>
      <c r="C10" s="73"/>
      <c r="D10" s="76" t="s">
        <v>10</v>
      </c>
      <c r="E10" s="164" t="s">
        <v>398</v>
      </c>
      <c r="F10" s="78" t="s">
        <v>89</v>
      </c>
      <c r="G10" s="79">
        <v>1.86</v>
      </c>
      <c r="H10" s="80">
        <v>1</v>
      </c>
      <c r="I10" s="81">
        <v>-1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118">
        <v>2</v>
      </c>
      <c r="C11" s="119"/>
      <c r="D11" s="120" t="s">
        <v>10</v>
      </c>
      <c r="E11" s="129" t="s">
        <v>399</v>
      </c>
      <c r="F11" s="122" t="s">
        <v>88</v>
      </c>
      <c r="G11" s="130">
        <v>2</v>
      </c>
      <c r="H11" s="124">
        <v>1</v>
      </c>
      <c r="I11" s="131">
        <f t="shared" ref="I11:I12" si="0">(G11*H11)-H11</f>
        <v>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3</v>
      </c>
      <c r="C12" s="119"/>
      <c r="D12" s="120" t="s">
        <v>10</v>
      </c>
      <c r="E12" s="129" t="s">
        <v>113</v>
      </c>
      <c r="F12" s="122" t="s">
        <v>88</v>
      </c>
      <c r="G12" s="130">
        <v>1.85</v>
      </c>
      <c r="H12" s="124">
        <v>1</v>
      </c>
      <c r="I12" s="131">
        <f t="shared" si="0"/>
        <v>0.85000000000000009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28">
        <v>4</v>
      </c>
      <c r="C13" s="24"/>
      <c r="D13" s="13" t="s">
        <v>9</v>
      </c>
      <c r="E13" s="34" t="s">
        <v>400</v>
      </c>
      <c r="F13" s="1" t="s">
        <v>89</v>
      </c>
      <c r="G13" s="30">
        <v>3.25</v>
      </c>
      <c r="H13" s="25">
        <v>0.5</v>
      </c>
      <c r="I13" s="43">
        <v>-0.25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28">
        <v>5</v>
      </c>
      <c r="C14" s="24"/>
      <c r="D14" s="13" t="s">
        <v>9</v>
      </c>
      <c r="E14" s="34" t="s">
        <v>401</v>
      </c>
      <c r="F14" s="1" t="s">
        <v>89</v>
      </c>
      <c r="G14" s="30">
        <v>8</v>
      </c>
      <c r="H14" s="25">
        <v>0.25</v>
      </c>
      <c r="I14" s="43">
        <v>-0.25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28">
        <v>6</v>
      </c>
      <c r="C15" s="24"/>
      <c r="D15" s="13" t="s">
        <v>9</v>
      </c>
      <c r="E15" s="34" t="s">
        <v>337</v>
      </c>
      <c r="F15" s="1" t="s">
        <v>89</v>
      </c>
      <c r="G15" s="30">
        <v>7</v>
      </c>
      <c r="H15" s="25">
        <v>0.25</v>
      </c>
      <c r="I15" s="43">
        <v>-0.25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28">
        <v>7</v>
      </c>
      <c r="C16" s="24"/>
      <c r="D16" s="13" t="s">
        <v>9</v>
      </c>
      <c r="E16" s="34" t="s">
        <v>402</v>
      </c>
      <c r="F16" s="1" t="s">
        <v>89</v>
      </c>
      <c r="G16" s="30">
        <v>26</v>
      </c>
      <c r="H16" s="25">
        <v>0.1</v>
      </c>
      <c r="I16" s="43">
        <v>-0.1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118">
        <v>8</v>
      </c>
      <c r="C17" s="119"/>
      <c r="D17" s="120" t="s">
        <v>9</v>
      </c>
      <c r="E17" s="129" t="s">
        <v>403</v>
      </c>
      <c r="F17" s="122" t="s">
        <v>88</v>
      </c>
      <c r="G17" s="130">
        <v>3.25</v>
      </c>
      <c r="H17" s="124">
        <v>0.5</v>
      </c>
      <c r="I17" s="131">
        <f t="shared" ref="I17:I21" si="1">(G17*H17)-H17</f>
        <v>1.125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118">
        <v>9</v>
      </c>
      <c r="C18" s="119"/>
      <c r="D18" s="120" t="s">
        <v>9</v>
      </c>
      <c r="E18" s="129" t="s">
        <v>404</v>
      </c>
      <c r="F18" s="122" t="s">
        <v>88</v>
      </c>
      <c r="G18" s="130">
        <v>1.72</v>
      </c>
      <c r="H18" s="124">
        <v>1.5</v>
      </c>
      <c r="I18" s="131">
        <f t="shared" si="1"/>
        <v>1.08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118">
        <v>10</v>
      </c>
      <c r="C19" s="119"/>
      <c r="D19" s="120" t="s">
        <v>9</v>
      </c>
      <c r="E19" s="129" t="s">
        <v>405</v>
      </c>
      <c r="F19" s="122" t="s">
        <v>88</v>
      </c>
      <c r="G19" s="130">
        <v>1.73</v>
      </c>
      <c r="H19" s="124">
        <v>2</v>
      </c>
      <c r="I19" s="131">
        <f t="shared" si="1"/>
        <v>1.46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118">
        <v>11</v>
      </c>
      <c r="C20" s="119"/>
      <c r="D20" s="120" t="s">
        <v>9</v>
      </c>
      <c r="E20" s="129" t="s">
        <v>203</v>
      </c>
      <c r="F20" s="122" t="s">
        <v>88</v>
      </c>
      <c r="G20" s="130">
        <v>1.9</v>
      </c>
      <c r="H20" s="124">
        <v>1.5</v>
      </c>
      <c r="I20" s="131">
        <f t="shared" si="1"/>
        <v>1.3499999999999996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x14ac:dyDescent="0.4">
      <c r="A21" s="6"/>
      <c r="B21" s="118">
        <v>12</v>
      </c>
      <c r="C21" s="119"/>
      <c r="D21" s="120" t="s">
        <v>9</v>
      </c>
      <c r="E21" s="129" t="s">
        <v>406</v>
      </c>
      <c r="F21" s="122" t="s">
        <v>88</v>
      </c>
      <c r="G21" s="130">
        <v>2.5</v>
      </c>
      <c r="H21" s="124">
        <v>0.75</v>
      </c>
      <c r="I21" s="131">
        <f t="shared" si="1"/>
        <v>1.125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30" customHeight="1" x14ac:dyDescent="0.4">
      <c r="A22" s="6"/>
      <c r="B22" s="28">
        <v>13</v>
      </c>
      <c r="C22" s="24"/>
      <c r="D22" s="13" t="s">
        <v>9</v>
      </c>
      <c r="E22" s="222" t="s">
        <v>407</v>
      </c>
      <c r="F22" s="1" t="s">
        <v>89</v>
      </c>
      <c r="G22" s="30">
        <v>2.15</v>
      </c>
      <c r="H22" s="25">
        <v>1</v>
      </c>
      <c r="I22" s="43">
        <v>-1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ht="30" customHeight="1" x14ac:dyDescent="0.4">
      <c r="A23" s="6"/>
      <c r="B23" s="28">
        <v>14</v>
      </c>
      <c r="C23" s="24"/>
      <c r="D23" s="13" t="s">
        <v>9</v>
      </c>
      <c r="E23" s="34" t="s">
        <v>408</v>
      </c>
      <c r="F23" s="1" t="s">
        <v>89</v>
      </c>
      <c r="G23" s="30">
        <v>2.5</v>
      </c>
      <c r="H23" s="25">
        <v>0.5</v>
      </c>
      <c r="I23" s="43">
        <v>-0.5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5" customFormat="1" ht="30" customHeight="1" x14ac:dyDescent="0.4">
      <c r="A24" s="6"/>
      <c r="B24" s="28">
        <v>15</v>
      </c>
      <c r="C24" s="24"/>
      <c r="D24" s="13" t="s">
        <v>9</v>
      </c>
      <c r="E24" s="34" t="s">
        <v>333</v>
      </c>
      <c r="F24" s="1" t="s">
        <v>89</v>
      </c>
      <c r="G24" s="30">
        <v>6</v>
      </c>
      <c r="H24" s="25">
        <v>0.1</v>
      </c>
      <c r="I24" s="43">
        <v>-0.1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ht="30" customHeight="1" x14ac:dyDescent="0.4">
      <c r="A25" s="6"/>
      <c r="B25" s="28">
        <v>16</v>
      </c>
      <c r="C25" s="24"/>
      <c r="D25" s="13" t="s">
        <v>10</v>
      </c>
      <c r="E25" s="34" t="s">
        <v>334</v>
      </c>
      <c r="F25" s="1" t="s">
        <v>89</v>
      </c>
      <c r="G25" s="30">
        <v>6</v>
      </c>
      <c r="H25" s="25">
        <v>0.1</v>
      </c>
      <c r="I25" s="43">
        <v>-0.1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30" customHeight="1" x14ac:dyDescent="0.4">
      <c r="A26" s="6"/>
      <c r="B26" s="28">
        <v>17</v>
      </c>
      <c r="C26" s="24"/>
      <c r="D26" s="13" t="s">
        <v>9</v>
      </c>
      <c r="E26" s="34" t="s">
        <v>410</v>
      </c>
      <c r="F26" s="1" t="s">
        <v>89</v>
      </c>
      <c r="G26" s="30">
        <v>13</v>
      </c>
      <c r="H26" s="25">
        <v>0.1</v>
      </c>
      <c r="I26" s="43">
        <v>-0.1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30" customHeight="1" x14ac:dyDescent="0.4">
      <c r="A27" s="6"/>
      <c r="B27" s="28">
        <v>18</v>
      </c>
      <c r="C27" s="24"/>
      <c r="D27" s="13" t="s">
        <v>9</v>
      </c>
      <c r="E27" s="34" t="s">
        <v>409</v>
      </c>
      <c r="F27" s="1" t="s">
        <v>89</v>
      </c>
      <c r="G27" s="30">
        <v>17</v>
      </c>
      <c r="H27" s="25">
        <v>0.1</v>
      </c>
      <c r="I27" s="43">
        <v>-0.1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ht="30" customHeight="1" thickBot="1" x14ac:dyDescent="0.45">
      <c r="A28" s="6"/>
      <c r="B28" s="29">
        <v>19</v>
      </c>
      <c r="C28" s="26"/>
      <c r="D28" s="16" t="s">
        <v>9</v>
      </c>
      <c r="E28" s="35" t="s">
        <v>411</v>
      </c>
      <c r="F28" s="15" t="s">
        <v>89</v>
      </c>
      <c r="G28" s="32">
        <v>21</v>
      </c>
      <c r="H28" s="27">
        <v>0.1</v>
      </c>
      <c r="I28" s="45">
        <v>-0.1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37" customFormat="1" ht="25" customHeight="1" x14ac:dyDescent="0.3">
      <c r="A29" s="36"/>
      <c r="B29" s="42"/>
      <c r="C29" s="42"/>
      <c r="D29" s="42"/>
      <c r="E29" s="42"/>
      <c r="F29" s="68">
        <f>SUM(H10:H28)</f>
        <v>12.349999999999998</v>
      </c>
      <c r="G29" s="345" t="s">
        <v>111</v>
      </c>
      <c r="H29" s="346"/>
      <c r="I29" s="126">
        <f>SUM(I10:I28)</f>
        <v>4.1400000000000015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s="40" customFormat="1" ht="25" customHeight="1" thickBot="1" x14ac:dyDescent="0.45">
      <c r="A30" s="38"/>
      <c r="B30" s="39"/>
      <c r="C30" s="39"/>
      <c r="D30" s="12"/>
      <c r="E30" s="5"/>
      <c r="F30" s="107"/>
      <c r="G30" s="347" t="s">
        <v>3</v>
      </c>
      <c r="H30" s="348"/>
      <c r="I30" s="127">
        <f>SUM(I10:I28)/SUM(H10:H28)</f>
        <v>0.33522267206477752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s="5" customFormat="1" ht="20.8" customHeight="1" thickBot="1" x14ac:dyDescent="0.45">
      <c r="A31" s="6"/>
      <c r="B31" s="20"/>
      <c r="C31" s="20"/>
      <c r="D31" s="20"/>
      <c r="E31" s="20"/>
      <c r="F31" s="20"/>
      <c r="G31" s="20"/>
      <c r="H31" s="20"/>
      <c r="I31" s="2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ht="41.7" customHeight="1" thickBot="1" x14ac:dyDescent="0.45">
      <c r="A32" s="6"/>
      <c r="B32" s="323" t="s">
        <v>396</v>
      </c>
      <c r="C32" s="324"/>
      <c r="D32" s="324"/>
      <c r="E32" s="324"/>
      <c r="F32" s="324"/>
      <c r="G32" s="324"/>
      <c r="H32" s="324"/>
      <c r="I32" s="325"/>
      <c r="K3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20.8" customHeight="1" thickBot="1" x14ac:dyDescent="0.45">
      <c r="A33" s="6"/>
      <c r="B33" s="20"/>
      <c r="C33" s="20"/>
      <c r="D33" s="20"/>
      <c r="E33" s="20"/>
      <c r="F33" s="20"/>
      <c r="G33" s="20"/>
      <c r="H33" s="20"/>
      <c r="I33" s="2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23" customFormat="1" ht="23.05" customHeight="1" thickBot="1" x14ac:dyDescent="0.55000000000000004">
      <c r="A34" s="7"/>
      <c r="B34" s="364" t="s">
        <v>2</v>
      </c>
      <c r="C34" s="365"/>
      <c r="D34" s="366"/>
      <c r="E34" s="17" t="s">
        <v>1</v>
      </c>
      <c r="F34" s="17" t="s">
        <v>5</v>
      </c>
      <c r="G34" s="18" t="s">
        <v>0</v>
      </c>
      <c r="H34" s="17" t="s">
        <v>6</v>
      </c>
      <c r="I34" s="19" t="s">
        <v>7</v>
      </c>
      <c r="J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s="5" customFormat="1" ht="30" customHeight="1" x14ac:dyDescent="0.4">
      <c r="A35" s="6"/>
      <c r="B35" s="217">
        <v>1</v>
      </c>
      <c r="C35" s="200"/>
      <c r="D35" s="218" t="s">
        <v>10</v>
      </c>
      <c r="E35" s="219" t="s">
        <v>412</v>
      </c>
      <c r="F35" s="236" t="s">
        <v>88</v>
      </c>
      <c r="G35" s="220">
        <v>5</v>
      </c>
      <c r="H35" s="221">
        <v>0.5</v>
      </c>
      <c r="I35" s="131">
        <f t="shared" ref="I35" si="2">(H35*G35)-H35</f>
        <v>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5" customFormat="1" ht="30" customHeight="1" x14ac:dyDescent="0.4">
      <c r="A36" s="6"/>
      <c r="B36" s="224">
        <v>2</v>
      </c>
      <c r="C36" s="225"/>
      <c r="D36" s="226" t="s">
        <v>10</v>
      </c>
      <c r="E36" s="227" t="s">
        <v>384</v>
      </c>
      <c r="F36" s="1" t="s">
        <v>89</v>
      </c>
      <c r="G36" s="228">
        <v>6</v>
      </c>
      <c r="H36" s="229">
        <v>0.5</v>
      </c>
      <c r="I36" s="43">
        <v>-0.5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5" customFormat="1" ht="30" customHeight="1" x14ac:dyDescent="0.4">
      <c r="A37" s="6"/>
      <c r="B37" s="224">
        <v>3</v>
      </c>
      <c r="C37" s="225"/>
      <c r="D37" s="226" t="s">
        <v>10</v>
      </c>
      <c r="E37" s="227" t="s">
        <v>381</v>
      </c>
      <c r="F37" s="1" t="s">
        <v>89</v>
      </c>
      <c r="G37" s="228">
        <v>13</v>
      </c>
      <c r="H37" s="229">
        <v>0.1</v>
      </c>
      <c r="I37" s="43">
        <v>-0.1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30" customHeight="1" x14ac:dyDescent="0.4">
      <c r="A38" s="6"/>
      <c r="B38" s="28">
        <v>4</v>
      </c>
      <c r="C38" s="24"/>
      <c r="D38" s="13" t="s">
        <v>8</v>
      </c>
      <c r="E38" s="34" t="s">
        <v>413</v>
      </c>
      <c r="F38" s="1" t="s">
        <v>89</v>
      </c>
      <c r="G38" s="30">
        <v>3.8</v>
      </c>
      <c r="H38" s="25">
        <v>1</v>
      </c>
      <c r="I38" s="43">
        <v>-1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5" customFormat="1" ht="30" customHeight="1" x14ac:dyDescent="0.4">
      <c r="A39" s="6"/>
      <c r="B39" s="186">
        <v>5</v>
      </c>
      <c r="C39" s="187"/>
      <c r="D39" s="188" t="s">
        <v>9</v>
      </c>
      <c r="E39" s="189" t="s">
        <v>347</v>
      </c>
      <c r="F39" s="122" t="s">
        <v>88</v>
      </c>
      <c r="G39" s="190">
        <v>3</v>
      </c>
      <c r="H39" s="191">
        <v>1</v>
      </c>
      <c r="I39" s="131">
        <f>(H39*G39)-H39</f>
        <v>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ht="30" customHeight="1" thickBot="1" x14ac:dyDescent="0.45">
      <c r="A40" s="6"/>
      <c r="B40" s="29">
        <v>6</v>
      </c>
      <c r="C40" s="26"/>
      <c r="D40" s="16" t="s">
        <v>9</v>
      </c>
      <c r="E40" s="35" t="s">
        <v>414</v>
      </c>
      <c r="F40" s="15" t="s">
        <v>89</v>
      </c>
      <c r="G40" s="32">
        <v>3.48</v>
      </c>
      <c r="H40" s="27">
        <v>0.5</v>
      </c>
      <c r="I40" s="45">
        <v>-0.5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37" customFormat="1" ht="25" customHeight="1" x14ac:dyDescent="0.3">
      <c r="A41" s="36"/>
      <c r="B41" s="42"/>
      <c r="C41" s="42"/>
      <c r="D41" s="42"/>
      <c r="E41" s="42"/>
      <c r="F41" s="68">
        <f>SUM(H35:H40)</f>
        <v>3.6</v>
      </c>
      <c r="G41" s="345" t="s">
        <v>111</v>
      </c>
      <c r="H41" s="346"/>
      <c r="I41" s="126">
        <f>SUM(I35:I40)</f>
        <v>1.9</v>
      </c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s="40" customFormat="1" ht="25" customHeight="1" thickBot="1" x14ac:dyDescent="0.45">
      <c r="A42" s="38"/>
      <c r="B42" s="39"/>
      <c r="C42" s="39"/>
      <c r="D42" s="12"/>
      <c r="E42" s="5"/>
      <c r="F42" s="107"/>
      <c r="G42" s="347" t="s">
        <v>3</v>
      </c>
      <c r="H42" s="348"/>
      <c r="I42" s="127">
        <f>SUM(I35:I40)/SUM(H35:H40)</f>
        <v>0.52777777777777779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1:30" s="5" customFormat="1" ht="20.8" customHeight="1" thickBot="1" x14ac:dyDescent="0.45">
      <c r="A43" s="6"/>
      <c r="B43" s="20"/>
      <c r="C43" s="20"/>
      <c r="D43" s="20"/>
      <c r="E43" s="20"/>
      <c r="F43" s="20"/>
      <c r="G43" s="20"/>
      <c r="H43" s="20"/>
      <c r="I43" s="2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5" customFormat="1" ht="41.7" customHeight="1" thickBot="1" x14ac:dyDescent="0.45">
      <c r="A44" s="6"/>
      <c r="B44" s="323" t="s">
        <v>397</v>
      </c>
      <c r="C44" s="324"/>
      <c r="D44" s="324"/>
      <c r="E44" s="324"/>
      <c r="F44" s="324"/>
      <c r="G44" s="324"/>
      <c r="H44" s="324"/>
      <c r="I44" s="325"/>
      <c r="K4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5" customFormat="1" ht="20.8" customHeight="1" thickBot="1" x14ac:dyDescent="0.45">
      <c r="A45" s="6"/>
      <c r="B45" s="20"/>
      <c r="C45" s="20"/>
      <c r="D45" s="20"/>
      <c r="E45" s="20"/>
      <c r="F45" s="20"/>
      <c r="G45" s="20"/>
      <c r="H45" s="20"/>
      <c r="I45" s="2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23" customFormat="1" ht="23.05" customHeight="1" thickBot="1" x14ac:dyDescent="0.55000000000000004">
      <c r="A46" s="7"/>
      <c r="B46" s="364" t="s">
        <v>2</v>
      </c>
      <c r="C46" s="365"/>
      <c r="D46" s="366"/>
      <c r="E46" s="17" t="s">
        <v>1</v>
      </c>
      <c r="F46" s="17" t="s">
        <v>5</v>
      </c>
      <c r="G46" s="18" t="s">
        <v>0</v>
      </c>
      <c r="H46" s="17" t="s">
        <v>6</v>
      </c>
      <c r="I46" s="19" t="s">
        <v>7</v>
      </c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s="5" customFormat="1" ht="30" customHeight="1" x14ac:dyDescent="0.4">
      <c r="A47" s="6"/>
      <c r="B47" s="224">
        <v>1</v>
      </c>
      <c r="C47" s="225"/>
      <c r="D47" s="226" t="s">
        <v>9</v>
      </c>
      <c r="E47" s="227" t="s">
        <v>415</v>
      </c>
      <c r="F47" s="235" t="s">
        <v>89</v>
      </c>
      <c r="G47" s="228">
        <v>6</v>
      </c>
      <c r="H47" s="229">
        <v>0.5</v>
      </c>
      <c r="I47" s="31">
        <v>-0.5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30" customHeight="1" x14ac:dyDescent="0.4">
      <c r="A48" s="6"/>
      <c r="B48" s="28">
        <v>2</v>
      </c>
      <c r="C48" s="24"/>
      <c r="D48" s="13" t="s">
        <v>9</v>
      </c>
      <c r="E48" s="34" t="s">
        <v>416</v>
      </c>
      <c r="F48" s="1" t="s">
        <v>89</v>
      </c>
      <c r="G48" s="30">
        <v>25</v>
      </c>
      <c r="H48" s="25">
        <v>0.1</v>
      </c>
      <c r="I48" s="31">
        <v>-0.1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ht="30" customHeight="1" x14ac:dyDescent="0.4">
      <c r="A49" s="6"/>
      <c r="B49" s="118">
        <v>3</v>
      </c>
      <c r="C49" s="119"/>
      <c r="D49" s="120" t="s">
        <v>9</v>
      </c>
      <c r="E49" s="129" t="s">
        <v>417</v>
      </c>
      <c r="F49" s="122" t="s">
        <v>88</v>
      </c>
      <c r="G49" s="130">
        <v>6</v>
      </c>
      <c r="H49" s="124">
        <v>0.25</v>
      </c>
      <c r="I49" s="125">
        <f t="shared" ref="I49" si="3">(G49*H49)-H49</f>
        <v>1.25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5" customFormat="1" ht="30" customHeight="1" x14ac:dyDescent="0.4">
      <c r="A50" s="6"/>
      <c r="B50" s="28">
        <v>4</v>
      </c>
      <c r="C50" s="24"/>
      <c r="D50" s="13" t="s">
        <v>9</v>
      </c>
      <c r="E50" s="34" t="s">
        <v>418</v>
      </c>
      <c r="F50" s="1" t="s">
        <v>89</v>
      </c>
      <c r="G50" s="30">
        <v>14</v>
      </c>
      <c r="H50" s="25">
        <v>0.25</v>
      </c>
      <c r="I50" s="31">
        <v>-0.25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ht="30" customHeight="1" thickBot="1" x14ac:dyDescent="0.45">
      <c r="A51" s="6"/>
      <c r="B51" s="29">
        <v>5</v>
      </c>
      <c r="C51" s="26"/>
      <c r="D51" s="16" t="s">
        <v>9</v>
      </c>
      <c r="E51" s="35" t="s">
        <v>419</v>
      </c>
      <c r="F51" s="15" t="s">
        <v>89</v>
      </c>
      <c r="G51" s="32">
        <v>3.5</v>
      </c>
      <c r="H51" s="27">
        <v>0.5</v>
      </c>
      <c r="I51" s="33">
        <v>-0.5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37" customFormat="1" ht="25" customHeight="1" x14ac:dyDescent="0.3">
      <c r="A52" s="36"/>
      <c r="B52" s="42"/>
      <c r="C52" s="42"/>
      <c r="D52" s="42"/>
      <c r="E52" s="42"/>
      <c r="F52" s="68">
        <f>SUM(H47:H51)</f>
        <v>1.6</v>
      </c>
      <c r="G52" s="351" t="s">
        <v>111</v>
      </c>
      <c r="H52" s="352"/>
      <c r="I52" s="108">
        <f>SUM(I47:I51)</f>
        <v>-9.9999999999999978E-2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spans="1:30" s="40" customFormat="1" ht="25" customHeight="1" thickBot="1" x14ac:dyDescent="0.45">
      <c r="A53" s="38"/>
      <c r="B53" s="39"/>
      <c r="C53" s="39"/>
      <c r="D53" s="12"/>
      <c r="E53" s="5"/>
      <c r="F53" s="107"/>
      <c r="G53" s="349" t="s">
        <v>3</v>
      </c>
      <c r="H53" s="350"/>
      <c r="I53" s="109">
        <f>SUM(I47:I51)/SUM(H47:H51)</f>
        <v>-6.2499999999999986E-2</v>
      </c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s="5" customFormat="1" x14ac:dyDescent="0.4">
      <c r="A54" s="6"/>
      <c r="B54" s="8"/>
      <c r="C54" s="8"/>
      <c r="D54" s="12"/>
      <c r="E54" s="8"/>
      <c r="F54" s="8"/>
      <c r="G54" s="9"/>
      <c r="H54" s="8"/>
      <c r="I54" s="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5" customFormat="1" ht="15" thickBot="1" x14ac:dyDescent="0.45">
      <c r="A55" s="6"/>
      <c r="B55" s="8"/>
      <c r="C55" s="8"/>
      <c r="D55" s="12"/>
      <c r="E55" s="8"/>
      <c r="F55" s="8"/>
      <c r="G55" s="9"/>
      <c r="H55" s="8"/>
      <c r="I55" s="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ht="41.7" customHeight="1" thickBot="1" x14ac:dyDescent="0.45">
      <c r="A56" s="6"/>
      <c r="B56" s="323" t="s">
        <v>420</v>
      </c>
      <c r="C56" s="324"/>
      <c r="D56" s="324"/>
      <c r="E56" s="324"/>
      <c r="F56" s="324"/>
      <c r="G56" s="324"/>
      <c r="H56" s="324"/>
      <c r="I56" s="325"/>
      <c r="K56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20.8" customHeight="1" thickBot="1" x14ac:dyDescent="0.45">
      <c r="A57" s="6"/>
      <c r="B57" s="20"/>
      <c r="C57" s="20"/>
      <c r="D57" s="20"/>
      <c r="E57" s="20"/>
      <c r="F57" s="20"/>
      <c r="G57" s="20"/>
      <c r="H57" s="20"/>
      <c r="I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23" customFormat="1" ht="23.05" customHeight="1" thickBot="1" x14ac:dyDescent="0.55000000000000004">
      <c r="A58" s="7"/>
      <c r="B58" s="364" t="s">
        <v>2</v>
      </c>
      <c r="C58" s="365"/>
      <c r="D58" s="366"/>
      <c r="E58" s="17" t="s">
        <v>1</v>
      </c>
      <c r="F58" s="17" t="s">
        <v>5</v>
      </c>
      <c r="G58" s="18" t="s">
        <v>0</v>
      </c>
      <c r="H58" s="17" t="s">
        <v>6</v>
      </c>
      <c r="I58" s="19" t="s">
        <v>7</v>
      </c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s="5" customFormat="1" ht="30" customHeight="1" x14ac:dyDescent="0.4">
      <c r="A59" s="6"/>
      <c r="B59" s="110">
        <v>1</v>
      </c>
      <c r="C59" s="111"/>
      <c r="D59" s="112" t="s">
        <v>10</v>
      </c>
      <c r="E59" s="113" t="s">
        <v>423</v>
      </c>
      <c r="F59" s="114" t="s">
        <v>88</v>
      </c>
      <c r="G59" s="115">
        <v>1.65</v>
      </c>
      <c r="H59" s="116">
        <v>2</v>
      </c>
      <c r="I59" s="117">
        <f t="shared" ref="I59:I61" si="4">(G59*H59)-H59</f>
        <v>1.2999999999999998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ht="30" customHeight="1" x14ac:dyDescent="0.4">
      <c r="A60" s="6"/>
      <c r="B60" s="118">
        <v>2</v>
      </c>
      <c r="C60" s="119"/>
      <c r="D60" s="120" t="s">
        <v>9</v>
      </c>
      <c r="E60" s="129" t="s">
        <v>424</v>
      </c>
      <c r="F60" s="122" t="s">
        <v>88</v>
      </c>
      <c r="G60" s="130">
        <v>2</v>
      </c>
      <c r="H60" s="124">
        <v>1</v>
      </c>
      <c r="I60" s="131">
        <f t="shared" si="4"/>
        <v>1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5" customFormat="1" ht="30" customHeight="1" thickBot="1" x14ac:dyDescent="0.45">
      <c r="A61" s="6"/>
      <c r="B61" s="132">
        <v>3</v>
      </c>
      <c r="C61" s="133"/>
      <c r="D61" s="134" t="s">
        <v>9</v>
      </c>
      <c r="E61" s="135" t="s">
        <v>429</v>
      </c>
      <c r="F61" s="136" t="s">
        <v>88</v>
      </c>
      <c r="G61" s="137">
        <v>2.48</v>
      </c>
      <c r="H61" s="138">
        <v>0.75</v>
      </c>
      <c r="I61" s="139">
        <f t="shared" si="4"/>
        <v>1.1099999999999999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37" customFormat="1" ht="25" customHeight="1" x14ac:dyDescent="0.3">
      <c r="A62" s="36"/>
      <c r="B62" s="42"/>
      <c r="C62" s="42"/>
      <c r="D62" s="42"/>
      <c r="E62" s="42"/>
      <c r="F62" s="68">
        <f>SUM(H59:H61)</f>
        <v>3.75</v>
      </c>
      <c r="G62" s="345" t="s">
        <v>111</v>
      </c>
      <c r="H62" s="346"/>
      <c r="I62" s="126">
        <f>SUM(I59:I61)</f>
        <v>3.4099999999999997</v>
      </c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spans="1:30" s="40" customFormat="1" ht="25" customHeight="1" thickBot="1" x14ac:dyDescent="0.45">
      <c r="A63" s="38"/>
      <c r="B63" s="39"/>
      <c r="C63" s="39"/>
      <c r="D63" s="12"/>
      <c r="E63" s="5"/>
      <c r="F63" s="107"/>
      <c r="G63" s="347" t="s">
        <v>3</v>
      </c>
      <c r="H63" s="348"/>
      <c r="I63" s="127">
        <f>SUM(I59:I61)/SUM(H59:H61)</f>
        <v>0.90933333333333322</v>
      </c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 s="5" customFormat="1" ht="20.8" customHeight="1" thickBot="1" x14ac:dyDescent="0.45">
      <c r="A64" s="6"/>
      <c r="B64" s="20"/>
      <c r="C64" s="20"/>
      <c r="D64" s="20"/>
      <c r="E64" s="20"/>
      <c r="F64" s="20"/>
      <c r="G64" s="20"/>
      <c r="H64" s="20"/>
      <c r="I64" s="2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41.7" customHeight="1" thickBot="1" x14ac:dyDescent="0.45">
      <c r="A65" s="6"/>
      <c r="B65" s="323" t="s">
        <v>421</v>
      </c>
      <c r="C65" s="324"/>
      <c r="D65" s="324"/>
      <c r="E65" s="324"/>
      <c r="F65" s="324"/>
      <c r="G65" s="324"/>
      <c r="H65" s="324"/>
      <c r="I65" s="325"/>
      <c r="K6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5" customFormat="1" ht="20.8" customHeight="1" thickBot="1" x14ac:dyDescent="0.45">
      <c r="A66" s="6"/>
      <c r="B66" s="20"/>
      <c r="C66" s="20"/>
      <c r="D66" s="20"/>
      <c r="E66" s="20"/>
      <c r="F66" s="20"/>
      <c r="G66" s="20"/>
      <c r="H66" s="20"/>
      <c r="I66" s="2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23" customFormat="1" ht="23.05" customHeight="1" thickBot="1" x14ac:dyDescent="0.55000000000000004">
      <c r="A67" s="7"/>
      <c r="B67" s="342" t="s">
        <v>2</v>
      </c>
      <c r="C67" s="343"/>
      <c r="D67" s="344"/>
      <c r="E67" s="69" t="s">
        <v>1</v>
      </c>
      <c r="F67" s="69" t="s">
        <v>5</v>
      </c>
      <c r="G67" s="70" t="s">
        <v>0</v>
      </c>
      <c r="H67" s="69" t="s">
        <v>6</v>
      </c>
      <c r="I67" s="71" t="s">
        <v>7</v>
      </c>
      <c r="J67" s="2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pans="1:30" s="5" customFormat="1" ht="30" customHeight="1" x14ac:dyDescent="0.4">
      <c r="A68" s="6"/>
      <c r="B68" s="72">
        <v>1</v>
      </c>
      <c r="C68" s="73"/>
      <c r="D68" s="76" t="s">
        <v>10</v>
      </c>
      <c r="E68" s="77" t="s">
        <v>428</v>
      </c>
      <c r="F68" s="78" t="s">
        <v>89</v>
      </c>
      <c r="G68" s="79">
        <v>2.99</v>
      </c>
      <c r="H68" s="80">
        <v>0.75</v>
      </c>
      <c r="I68" s="81">
        <v>-0.75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30" customHeight="1" thickBot="1" x14ac:dyDescent="0.45">
      <c r="A69" s="6"/>
      <c r="B69" s="29">
        <v>2</v>
      </c>
      <c r="C69" s="26"/>
      <c r="D69" s="16" t="s">
        <v>9</v>
      </c>
      <c r="E69" s="35" t="s">
        <v>426</v>
      </c>
      <c r="F69" s="15" t="s">
        <v>89</v>
      </c>
      <c r="G69" s="32">
        <v>3.75</v>
      </c>
      <c r="H69" s="27">
        <v>0.25</v>
      </c>
      <c r="I69" s="45">
        <v>-0.25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37" customFormat="1" ht="25" customHeight="1" x14ac:dyDescent="0.3">
      <c r="A70" s="36"/>
      <c r="B70" s="42"/>
      <c r="C70" s="42"/>
      <c r="D70" s="42"/>
      <c r="E70" s="42"/>
      <c r="F70" s="68">
        <f>SUM(H68:H69)</f>
        <v>1</v>
      </c>
      <c r="G70" s="351" t="s">
        <v>111</v>
      </c>
      <c r="H70" s="352"/>
      <c r="I70" s="108">
        <f>SUM(I68:I69)</f>
        <v>-1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s="40" customFormat="1" ht="25" customHeight="1" thickBot="1" x14ac:dyDescent="0.45">
      <c r="A71" s="38"/>
      <c r="B71" s="39"/>
      <c r="C71" s="39"/>
      <c r="D71" s="12"/>
      <c r="E71" s="5"/>
      <c r="F71" s="107"/>
      <c r="G71" s="349" t="s">
        <v>3</v>
      </c>
      <c r="H71" s="350"/>
      <c r="I71" s="109">
        <f>SUM(I68:I69)/SUM(H68:H69)</f>
        <v>-1</v>
      </c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 spans="1:30" s="5" customFormat="1" ht="20.8" customHeight="1" thickBot="1" x14ac:dyDescent="0.45">
      <c r="A72" s="6"/>
      <c r="B72" s="20"/>
      <c r="C72" s="20"/>
      <c r="D72" s="20"/>
      <c r="E72" s="20"/>
      <c r="F72" s="20"/>
      <c r="G72" s="20"/>
      <c r="H72" s="20"/>
      <c r="I72" s="2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ht="41.7" customHeight="1" thickBot="1" x14ac:dyDescent="0.45">
      <c r="A73" s="6"/>
      <c r="B73" s="323" t="s">
        <v>422</v>
      </c>
      <c r="C73" s="324"/>
      <c r="D73" s="324"/>
      <c r="E73" s="324"/>
      <c r="F73" s="324"/>
      <c r="G73" s="324"/>
      <c r="H73" s="324"/>
      <c r="I73" s="325"/>
      <c r="K7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20.8" customHeight="1" thickBot="1" x14ac:dyDescent="0.45">
      <c r="A74" s="6"/>
      <c r="B74" s="20"/>
      <c r="C74" s="20"/>
      <c r="D74" s="20"/>
      <c r="E74" s="20"/>
      <c r="F74" s="20"/>
      <c r="G74" s="20"/>
      <c r="H74" s="20"/>
      <c r="I74" s="2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23" customFormat="1" ht="23.05" customHeight="1" thickBot="1" x14ac:dyDescent="0.55000000000000004">
      <c r="A75" s="7"/>
      <c r="B75" s="342" t="s">
        <v>2</v>
      </c>
      <c r="C75" s="343"/>
      <c r="D75" s="344"/>
      <c r="E75" s="69" t="s">
        <v>1</v>
      </c>
      <c r="F75" s="69" t="s">
        <v>5</v>
      </c>
      <c r="G75" s="70" t="s">
        <v>0</v>
      </c>
      <c r="H75" s="69" t="s">
        <v>6</v>
      </c>
      <c r="I75" s="71" t="s">
        <v>7</v>
      </c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s="5" customFormat="1" ht="30" customHeight="1" x14ac:dyDescent="0.4">
      <c r="A76" s="6"/>
      <c r="B76" s="72">
        <v>1</v>
      </c>
      <c r="C76" s="73"/>
      <c r="D76" s="76" t="s">
        <v>10</v>
      </c>
      <c r="E76" s="77" t="s">
        <v>425</v>
      </c>
      <c r="F76" s="78" t="s">
        <v>89</v>
      </c>
      <c r="G76" s="79">
        <v>30</v>
      </c>
      <c r="H76" s="80">
        <v>0.1</v>
      </c>
      <c r="I76" s="81">
        <v>-0.1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ht="30" customHeight="1" x14ac:dyDescent="0.4">
      <c r="A77" s="6"/>
      <c r="B77" s="118">
        <v>2</v>
      </c>
      <c r="C77" s="119"/>
      <c r="D77" s="120" t="s">
        <v>9</v>
      </c>
      <c r="E77" s="129" t="s">
        <v>427</v>
      </c>
      <c r="F77" s="122" t="s">
        <v>88</v>
      </c>
      <c r="G77" s="130">
        <v>2.2999999999999998</v>
      </c>
      <c r="H77" s="124">
        <v>0.75</v>
      </c>
      <c r="I77" s="131">
        <f>(H77*G77)-H77</f>
        <v>0.97499999999999987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30" customHeight="1" x14ac:dyDescent="0.4">
      <c r="A78" s="6"/>
      <c r="B78" s="28">
        <v>3</v>
      </c>
      <c r="C78" s="24"/>
      <c r="D78" s="13" t="s">
        <v>9</v>
      </c>
      <c r="E78" s="34" t="s">
        <v>430</v>
      </c>
      <c r="F78" s="1" t="s">
        <v>89</v>
      </c>
      <c r="G78" s="30">
        <v>2.38</v>
      </c>
      <c r="H78" s="25">
        <v>0.75</v>
      </c>
      <c r="I78" s="43">
        <v>-0.75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30" customHeight="1" thickBot="1" x14ac:dyDescent="0.45">
      <c r="A79" s="6"/>
      <c r="B79" s="29">
        <v>4</v>
      </c>
      <c r="C79" s="26"/>
      <c r="D79" s="16" t="s">
        <v>9</v>
      </c>
      <c r="E79" s="35" t="s">
        <v>431</v>
      </c>
      <c r="F79" s="15" t="s">
        <v>89</v>
      </c>
      <c r="G79" s="32">
        <v>7</v>
      </c>
      <c r="H79" s="27">
        <v>0.25</v>
      </c>
      <c r="I79" s="45">
        <v>-0.25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37" customFormat="1" ht="24.55" customHeight="1" x14ac:dyDescent="0.3">
      <c r="A80" s="36"/>
      <c r="B80" s="42"/>
      <c r="C80" s="42"/>
      <c r="D80" s="42"/>
      <c r="E80" s="42"/>
      <c r="F80" s="68">
        <f>SUM(H76:H79)</f>
        <v>1.85</v>
      </c>
      <c r="G80" s="351" t="s">
        <v>111</v>
      </c>
      <c r="H80" s="352"/>
      <c r="I80" s="108">
        <f>SUM(I76:I79)</f>
        <v>-0.12500000000000011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1:30" s="5" customFormat="1" ht="24.55" customHeight="1" thickBot="1" x14ac:dyDescent="0.45">
      <c r="A81" s="6"/>
      <c r="B81" s="8"/>
      <c r="C81" s="8"/>
      <c r="D81" s="12"/>
      <c r="E81" s="8"/>
      <c r="F81" s="8"/>
      <c r="G81" s="349" t="s">
        <v>3</v>
      </c>
      <c r="H81" s="350"/>
      <c r="I81" s="109">
        <f>SUM(I76:I79)/SUM(H76:H79)</f>
        <v>-6.7567567567567627E-2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5" customFormat="1" ht="20.8" customHeight="1" thickBot="1" x14ac:dyDescent="0.45">
      <c r="A82" s="6"/>
      <c r="B82" s="20"/>
      <c r="C82" s="20"/>
      <c r="D82" s="20"/>
      <c r="E82" s="20"/>
      <c r="F82" s="20"/>
      <c r="G82" s="20"/>
      <c r="H82" s="20"/>
      <c r="I82" s="2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5" customFormat="1" ht="41.7" customHeight="1" thickBot="1" x14ac:dyDescent="0.45">
      <c r="A83" s="6"/>
      <c r="B83" s="323" t="s">
        <v>432</v>
      </c>
      <c r="C83" s="324"/>
      <c r="D83" s="324"/>
      <c r="E83" s="324"/>
      <c r="F83" s="324"/>
      <c r="G83" s="324"/>
      <c r="H83" s="324"/>
      <c r="I83" s="325"/>
      <c r="K8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ht="20.8" customHeight="1" thickBot="1" x14ac:dyDescent="0.45">
      <c r="A84" s="6"/>
      <c r="B84" s="20"/>
      <c r="C84" s="20"/>
      <c r="D84" s="20"/>
      <c r="E84" s="20"/>
      <c r="F84" s="20"/>
      <c r="G84" s="20"/>
      <c r="H84" s="20"/>
      <c r="I84" s="2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3" customFormat="1" ht="23.05" customHeight="1" thickBot="1" x14ac:dyDescent="0.55000000000000004">
      <c r="A85" s="7"/>
      <c r="B85" s="364" t="s">
        <v>2</v>
      </c>
      <c r="C85" s="365"/>
      <c r="D85" s="366"/>
      <c r="E85" s="17" t="s">
        <v>1</v>
      </c>
      <c r="F85" s="17" t="s">
        <v>5</v>
      </c>
      <c r="G85" s="18" t="s">
        <v>0</v>
      </c>
      <c r="H85" s="17" t="s">
        <v>6</v>
      </c>
      <c r="I85" s="19" t="s">
        <v>7</v>
      </c>
      <c r="J85" s="2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s="5" customFormat="1" ht="30" customHeight="1" x14ac:dyDescent="0.4">
      <c r="A86" s="6"/>
      <c r="B86" s="110">
        <v>1</v>
      </c>
      <c r="C86" s="111"/>
      <c r="D86" s="112" t="s">
        <v>10</v>
      </c>
      <c r="E86" s="113" t="s">
        <v>433</v>
      </c>
      <c r="F86" s="114" t="s">
        <v>88</v>
      </c>
      <c r="G86" s="115">
        <v>2</v>
      </c>
      <c r="H86" s="116">
        <v>1</v>
      </c>
      <c r="I86" s="117">
        <f t="shared" ref="I86:I92" si="5">(G86*H86)-H86</f>
        <v>1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ht="30" customHeight="1" x14ac:dyDescent="0.4">
      <c r="A87" s="6"/>
      <c r="B87" s="28">
        <v>2</v>
      </c>
      <c r="C87" s="24"/>
      <c r="D87" s="13" t="s">
        <v>10</v>
      </c>
      <c r="E87" s="34" t="s">
        <v>434</v>
      </c>
      <c r="F87" s="1" t="s">
        <v>89</v>
      </c>
      <c r="G87" s="30">
        <v>2.2799999999999998</v>
      </c>
      <c r="H87" s="25">
        <v>1</v>
      </c>
      <c r="I87" s="43">
        <v>-1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ht="30" customHeight="1" x14ac:dyDescent="0.4">
      <c r="A88" s="6"/>
      <c r="B88" s="28">
        <v>3</v>
      </c>
      <c r="C88" s="24"/>
      <c r="D88" s="13" t="s">
        <v>10</v>
      </c>
      <c r="E88" s="185" t="s">
        <v>435</v>
      </c>
      <c r="F88" s="1" t="s">
        <v>89</v>
      </c>
      <c r="G88" s="30">
        <v>2.15</v>
      </c>
      <c r="H88" s="25">
        <v>1</v>
      </c>
      <c r="I88" s="43">
        <v>-1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ht="30" customHeight="1" x14ac:dyDescent="0.4">
      <c r="A89" s="6"/>
      <c r="B89" s="28">
        <v>4</v>
      </c>
      <c r="C89" s="24"/>
      <c r="D89" s="13" t="s">
        <v>9</v>
      </c>
      <c r="E89" s="34" t="s">
        <v>436</v>
      </c>
      <c r="F89" s="1" t="s">
        <v>89</v>
      </c>
      <c r="G89" s="30">
        <v>2.25</v>
      </c>
      <c r="H89" s="25">
        <v>1</v>
      </c>
      <c r="I89" s="43">
        <v>-1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ht="30" customHeight="1" x14ac:dyDescent="0.4">
      <c r="A90" s="6"/>
      <c r="B90" s="118">
        <v>5</v>
      </c>
      <c r="C90" s="119"/>
      <c r="D90" s="120" t="s">
        <v>9</v>
      </c>
      <c r="E90" s="129" t="s">
        <v>437</v>
      </c>
      <c r="F90" s="122" t="s">
        <v>88</v>
      </c>
      <c r="G90" s="130">
        <v>1.87</v>
      </c>
      <c r="H90" s="124">
        <v>1.5</v>
      </c>
      <c r="I90" s="131">
        <f t="shared" si="5"/>
        <v>1.3050000000000002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30" customHeight="1" x14ac:dyDescent="0.4">
      <c r="A91" s="6"/>
      <c r="B91" s="28">
        <v>6</v>
      </c>
      <c r="C91" s="24"/>
      <c r="D91" s="13" t="s">
        <v>9</v>
      </c>
      <c r="E91" s="44" t="s">
        <v>438</v>
      </c>
      <c r="F91" s="1" t="s">
        <v>89</v>
      </c>
      <c r="G91" s="30">
        <v>2.0499999999999998</v>
      </c>
      <c r="H91" s="25">
        <v>1</v>
      </c>
      <c r="I91" s="43">
        <v>-1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30" customHeight="1" x14ac:dyDescent="0.4">
      <c r="A92" s="6"/>
      <c r="B92" s="118">
        <v>7</v>
      </c>
      <c r="C92" s="119"/>
      <c r="D92" s="120" t="s">
        <v>9</v>
      </c>
      <c r="E92" s="129" t="s">
        <v>439</v>
      </c>
      <c r="F92" s="122" t="s">
        <v>88</v>
      </c>
      <c r="G92" s="130">
        <v>2.1</v>
      </c>
      <c r="H92" s="124">
        <v>1</v>
      </c>
      <c r="I92" s="131">
        <f t="shared" si="5"/>
        <v>1.1000000000000001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30" customHeight="1" x14ac:dyDescent="0.4">
      <c r="A93" s="6"/>
      <c r="B93" s="28">
        <v>8</v>
      </c>
      <c r="C93" s="24"/>
      <c r="D93" s="13" t="s">
        <v>9</v>
      </c>
      <c r="E93" s="34" t="s">
        <v>440</v>
      </c>
      <c r="F93" s="1" t="s">
        <v>89</v>
      </c>
      <c r="G93" s="30">
        <v>3.25</v>
      </c>
      <c r="H93" s="25">
        <v>0.5</v>
      </c>
      <c r="I93" s="43">
        <v>-0.5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ht="30" customHeight="1" x14ac:dyDescent="0.4">
      <c r="A94" s="6"/>
      <c r="B94" s="28">
        <v>9</v>
      </c>
      <c r="C94" s="24"/>
      <c r="D94" s="13" t="s">
        <v>9</v>
      </c>
      <c r="E94" s="34" t="s">
        <v>441</v>
      </c>
      <c r="F94" s="1" t="s">
        <v>89</v>
      </c>
      <c r="G94" s="30">
        <v>2.4</v>
      </c>
      <c r="H94" s="25">
        <v>1</v>
      </c>
      <c r="I94" s="43">
        <v>-1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ht="30" customHeight="1" x14ac:dyDescent="0.4">
      <c r="A95" s="6"/>
      <c r="B95" s="28">
        <v>10</v>
      </c>
      <c r="C95" s="24"/>
      <c r="D95" s="13" t="s">
        <v>9</v>
      </c>
      <c r="E95" s="222" t="s">
        <v>442</v>
      </c>
      <c r="F95" s="1" t="s">
        <v>89</v>
      </c>
      <c r="G95" s="30">
        <v>9</v>
      </c>
      <c r="H95" s="25">
        <v>0.5</v>
      </c>
      <c r="I95" s="43">
        <v>-0.5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ht="30" customHeight="1" x14ac:dyDescent="0.4">
      <c r="A96" s="6"/>
      <c r="B96" s="28">
        <v>11</v>
      </c>
      <c r="C96" s="24"/>
      <c r="D96" s="13" t="s">
        <v>9</v>
      </c>
      <c r="E96" s="34" t="s">
        <v>443</v>
      </c>
      <c r="F96" s="1" t="s">
        <v>89</v>
      </c>
      <c r="G96" s="30">
        <v>1.86</v>
      </c>
      <c r="H96" s="25">
        <v>1</v>
      </c>
      <c r="I96" s="43">
        <v>-1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ht="30" customHeight="1" thickBot="1" x14ac:dyDescent="0.45">
      <c r="A97" s="6"/>
      <c r="B97" s="29">
        <v>12</v>
      </c>
      <c r="C97" s="26"/>
      <c r="D97" s="16" t="s">
        <v>9</v>
      </c>
      <c r="E97" s="35" t="s">
        <v>444</v>
      </c>
      <c r="F97" s="15" t="s">
        <v>89</v>
      </c>
      <c r="G97" s="32">
        <v>1.83</v>
      </c>
      <c r="H97" s="27">
        <v>1</v>
      </c>
      <c r="I97" s="45">
        <v>-1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37" customFormat="1" ht="25" customHeight="1" x14ac:dyDescent="0.3">
      <c r="A98" s="36"/>
      <c r="B98" s="42"/>
      <c r="C98" s="42"/>
      <c r="D98" s="42"/>
      <c r="E98" s="42"/>
      <c r="F98" s="68">
        <f>SUM(H86:H97)</f>
        <v>11.5</v>
      </c>
      <c r="G98" s="351" t="s">
        <v>111</v>
      </c>
      <c r="H98" s="352"/>
      <c r="I98" s="108">
        <f>SUM(I86:I97)</f>
        <v>-4.5949999999999998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0" s="40" customFormat="1" ht="25" customHeight="1" thickBot="1" x14ac:dyDescent="0.45">
      <c r="A99" s="38"/>
      <c r="B99" s="39"/>
      <c r="C99" s="39"/>
      <c r="D99" s="12"/>
      <c r="E99" s="5"/>
      <c r="F99" s="107"/>
      <c r="G99" s="349" t="s">
        <v>3</v>
      </c>
      <c r="H99" s="350"/>
      <c r="I99" s="109">
        <f>SUM(I86:I97)/SUM(H86:H97)</f>
        <v>-0.39956521739130435</v>
      </c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</row>
    <row r="100" spans="1:30" s="5" customFormat="1" ht="20.8" customHeight="1" thickBot="1" x14ac:dyDescent="0.45">
      <c r="A100" s="6"/>
      <c r="B100" s="20"/>
      <c r="C100" s="20"/>
      <c r="D100" s="20"/>
      <c r="E100" s="20"/>
      <c r="F100" s="20"/>
      <c r="G100" s="20"/>
      <c r="H100" s="20"/>
      <c r="I100" s="2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ht="41.7" customHeight="1" thickBot="1" x14ac:dyDescent="0.45">
      <c r="A101" s="6"/>
      <c r="B101" s="323" t="s">
        <v>445</v>
      </c>
      <c r="C101" s="324"/>
      <c r="D101" s="324"/>
      <c r="E101" s="324"/>
      <c r="F101" s="324"/>
      <c r="G101" s="324"/>
      <c r="H101" s="324"/>
      <c r="I101" s="325"/>
      <c r="K101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ht="20.8" customHeight="1" thickBot="1" x14ac:dyDescent="0.45">
      <c r="A102" s="6"/>
      <c r="B102" s="20"/>
      <c r="C102" s="20"/>
      <c r="D102" s="20"/>
      <c r="E102" s="20"/>
      <c r="F102" s="20"/>
      <c r="G102" s="20"/>
      <c r="H102" s="20"/>
      <c r="I102" s="2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23" customFormat="1" ht="23.05" customHeight="1" thickBot="1" x14ac:dyDescent="0.55000000000000004">
      <c r="A103" s="7"/>
      <c r="B103" s="342" t="s">
        <v>2</v>
      </c>
      <c r="C103" s="343"/>
      <c r="D103" s="344"/>
      <c r="E103" s="69" t="s">
        <v>1</v>
      </c>
      <c r="F103" s="69" t="s">
        <v>5</v>
      </c>
      <c r="G103" s="70" t="s">
        <v>0</v>
      </c>
      <c r="H103" s="69" t="s">
        <v>6</v>
      </c>
      <c r="I103" s="71" t="s">
        <v>7</v>
      </c>
      <c r="J103" s="2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1:30" s="5" customFormat="1" ht="30" customHeight="1" x14ac:dyDescent="0.4">
      <c r="A104" s="6"/>
      <c r="B104" s="72">
        <v>1</v>
      </c>
      <c r="C104" s="73"/>
      <c r="D104" s="76" t="s">
        <v>9</v>
      </c>
      <c r="E104" s="77" t="s">
        <v>446</v>
      </c>
      <c r="F104" s="78" t="s">
        <v>89</v>
      </c>
      <c r="G104" s="79">
        <v>36</v>
      </c>
      <c r="H104" s="80">
        <v>0.1</v>
      </c>
      <c r="I104" s="81">
        <v>-0.1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ht="30" customHeight="1" x14ac:dyDescent="0.4">
      <c r="A105" s="6"/>
      <c r="B105" s="28">
        <v>2</v>
      </c>
      <c r="C105" s="24"/>
      <c r="D105" s="13" t="s">
        <v>9</v>
      </c>
      <c r="E105" s="34" t="s">
        <v>447</v>
      </c>
      <c r="F105" s="1" t="s">
        <v>89</v>
      </c>
      <c r="G105" s="30">
        <v>3.25</v>
      </c>
      <c r="H105" s="25">
        <v>0.5</v>
      </c>
      <c r="I105" s="43">
        <v>-0.5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ht="30" customHeight="1" thickBot="1" x14ac:dyDescent="0.45">
      <c r="A106" s="6"/>
      <c r="B106" s="29">
        <v>3</v>
      </c>
      <c r="C106" s="26"/>
      <c r="D106" s="16" t="s">
        <v>9</v>
      </c>
      <c r="E106" s="35" t="s">
        <v>448</v>
      </c>
      <c r="F106" s="15" t="s">
        <v>89</v>
      </c>
      <c r="G106" s="32">
        <v>3.25</v>
      </c>
      <c r="H106" s="27">
        <v>0.5</v>
      </c>
      <c r="I106" s="45">
        <v>-0.5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37" customFormat="1" ht="24.55" customHeight="1" x14ac:dyDescent="0.3">
      <c r="A107" s="36"/>
      <c r="B107" s="42"/>
      <c r="C107" s="42"/>
      <c r="D107" s="42"/>
      <c r="E107" s="42"/>
      <c r="F107" s="68">
        <f>SUM(H104:H106)</f>
        <v>1.1000000000000001</v>
      </c>
      <c r="G107" s="351" t="s">
        <v>111</v>
      </c>
      <c r="H107" s="352"/>
      <c r="I107" s="108">
        <f>SUM(I104:I106)</f>
        <v>-1.1000000000000001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</row>
    <row r="108" spans="1:30" s="5" customFormat="1" ht="24.55" customHeight="1" thickBot="1" x14ac:dyDescent="0.45">
      <c r="A108" s="6"/>
      <c r="B108" s="8"/>
      <c r="C108" s="8"/>
      <c r="D108" s="12"/>
      <c r="E108" s="8"/>
      <c r="F108" s="8"/>
      <c r="G108" s="349" t="s">
        <v>3</v>
      </c>
      <c r="H108" s="350"/>
      <c r="I108" s="109">
        <f>SUM(I104:I106)/SUM(H104:H106)</f>
        <v>-1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5" customFormat="1" x14ac:dyDescent="0.4">
      <c r="A109" s="6"/>
      <c r="B109" s="8"/>
      <c r="C109" s="8"/>
      <c r="D109" s="12"/>
      <c r="E109" s="8"/>
      <c r="F109" s="8"/>
      <c r="G109" s="9"/>
      <c r="H109" s="8"/>
      <c r="I109" s="9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ht="15" thickBot="1" x14ac:dyDescent="0.45">
      <c r="A110" s="6"/>
      <c r="B110" s="8"/>
      <c r="C110" s="8"/>
      <c r="D110" s="12"/>
      <c r="E110" s="8"/>
      <c r="F110" s="8"/>
      <c r="G110" s="9"/>
      <c r="H110" s="8"/>
      <c r="I110" s="9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ht="41.7" customHeight="1" thickBot="1" x14ac:dyDescent="0.45">
      <c r="A111" s="6"/>
      <c r="B111" s="323" t="s">
        <v>453</v>
      </c>
      <c r="C111" s="324"/>
      <c r="D111" s="324"/>
      <c r="E111" s="324"/>
      <c r="F111" s="324"/>
      <c r="G111" s="324"/>
      <c r="H111" s="324"/>
      <c r="I111" s="325"/>
      <c r="K111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ht="20.8" customHeight="1" thickBot="1" x14ac:dyDescent="0.45">
      <c r="A112" s="6"/>
      <c r="B112" s="20"/>
      <c r="C112" s="20"/>
      <c r="D112" s="20"/>
      <c r="E112" s="20"/>
      <c r="F112" s="20"/>
      <c r="G112" s="20"/>
      <c r="H112" s="20"/>
      <c r="I112" s="2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23" customFormat="1" ht="23.05" customHeight="1" x14ac:dyDescent="0.5">
      <c r="A113" s="7"/>
      <c r="B113" s="342" t="s">
        <v>2</v>
      </c>
      <c r="C113" s="343"/>
      <c r="D113" s="344"/>
      <c r="E113" s="69" t="s">
        <v>1</v>
      </c>
      <c r="F113" s="69" t="s">
        <v>5</v>
      </c>
      <c r="G113" s="70" t="s">
        <v>0</v>
      </c>
      <c r="H113" s="69" t="s">
        <v>6</v>
      </c>
      <c r="I113" s="71" t="s">
        <v>7</v>
      </c>
      <c r="J113" s="21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1:30" s="5" customFormat="1" ht="30" customHeight="1" x14ac:dyDescent="0.4">
      <c r="A114" s="6"/>
      <c r="B114" s="119">
        <v>1</v>
      </c>
      <c r="C114" s="119"/>
      <c r="D114" s="120" t="s">
        <v>10</v>
      </c>
      <c r="E114" s="129" t="s">
        <v>458</v>
      </c>
      <c r="F114" s="122" t="s">
        <v>88</v>
      </c>
      <c r="G114" s="130">
        <v>1.95</v>
      </c>
      <c r="H114" s="124">
        <v>1</v>
      </c>
      <c r="I114" s="130">
        <f t="shared" ref="I114" si="6">(G114*H114)-H114</f>
        <v>0.95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30" customHeight="1" x14ac:dyDescent="0.4">
      <c r="A115" s="6"/>
      <c r="B115" s="24">
        <v>2</v>
      </c>
      <c r="C115" s="24"/>
      <c r="D115" s="13" t="s">
        <v>9</v>
      </c>
      <c r="E115" s="34" t="s">
        <v>459</v>
      </c>
      <c r="F115" s="1" t="s">
        <v>89</v>
      </c>
      <c r="G115" s="30">
        <v>5</v>
      </c>
      <c r="H115" s="25">
        <v>0.25</v>
      </c>
      <c r="I115" s="30">
        <v>-0.25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ht="30" customHeight="1" x14ac:dyDescent="0.4">
      <c r="A116" s="6"/>
      <c r="B116" s="24">
        <v>3</v>
      </c>
      <c r="C116" s="24"/>
      <c r="D116" s="13" t="s">
        <v>9</v>
      </c>
      <c r="E116" s="34" t="s">
        <v>464</v>
      </c>
      <c r="F116" s="1" t="s">
        <v>89</v>
      </c>
      <c r="G116" s="30">
        <v>2.08</v>
      </c>
      <c r="H116" s="25">
        <v>1</v>
      </c>
      <c r="I116" s="30">
        <v>-1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customHeight="1" x14ac:dyDescent="0.4">
      <c r="A117" s="6"/>
      <c r="B117" s="24">
        <v>4</v>
      </c>
      <c r="C117" s="24"/>
      <c r="D117" s="13" t="s">
        <v>9</v>
      </c>
      <c r="E117" s="34" t="s">
        <v>469</v>
      </c>
      <c r="F117" s="1" t="s">
        <v>89</v>
      </c>
      <c r="G117" s="30">
        <v>3</v>
      </c>
      <c r="H117" s="25">
        <v>0.5</v>
      </c>
      <c r="I117" s="30">
        <v>-0.5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24">
        <v>5</v>
      </c>
      <c r="C118" s="24"/>
      <c r="D118" s="13" t="s">
        <v>9</v>
      </c>
      <c r="E118" s="34" t="s">
        <v>470</v>
      </c>
      <c r="F118" s="1" t="s">
        <v>89</v>
      </c>
      <c r="G118" s="30">
        <v>2.5</v>
      </c>
      <c r="H118" s="25">
        <v>0.75</v>
      </c>
      <c r="I118" s="30">
        <v>-0.75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37" customFormat="1" ht="25" customHeight="1" x14ac:dyDescent="0.3">
      <c r="A119" s="36"/>
      <c r="B119" s="42"/>
      <c r="C119" s="42"/>
      <c r="D119" s="42"/>
      <c r="E119" s="42"/>
      <c r="F119" s="68">
        <f>SUM(H114:H118)</f>
        <v>3.5</v>
      </c>
      <c r="G119" s="351" t="s">
        <v>111</v>
      </c>
      <c r="H119" s="352"/>
      <c r="I119" s="108">
        <f>SUM(I114:I118)</f>
        <v>-1.55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</row>
    <row r="120" spans="1:30" s="40" customFormat="1" ht="25" customHeight="1" thickBot="1" x14ac:dyDescent="0.45">
      <c r="A120" s="38"/>
      <c r="B120" s="39"/>
      <c r="C120" s="39"/>
      <c r="D120" s="12"/>
      <c r="E120" s="5"/>
      <c r="F120" s="107"/>
      <c r="G120" s="349" t="s">
        <v>3</v>
      </c>
      <c r="H120" s="350"/>
      <c r="I120" s="109">
        <f>SUM(I114:I117)/SUM(H114:H117)</f>
        <v>-0.29090909090909095</v>
      </c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</row>
    <row r="121" spans="1:30" s="5" customFormat="1" ht="20.8" customHeight="1" thickBot="1" x14ac:dyDescent="0.45">
      <c r="A121" s="6"/>
      <c r="B121" s="20"/>
      <c r="C121" s="20"/>
      <c r="D121" s="20"/>
      <c r="E121" s="20"/>
      <c r="F121" s="20"/>
      <c r="G121" s="20"/>
      <c r="H121" s="20"/>
      <c r="I121" s="2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ht="41.7" customHeight="1" thickBot="1" x14ac:dyDescent="0.45">
      <c r="A122" s="6"/>
      <c r="B122" s="323" t="s">
        <v>455</v>
      </c>
      <c r="C122" s="324"/>
      <c r="D122" s="324"/>
      <c r="E122" s="324"/>
      <c r="F122" s="324"/>
      <c r="G122" s="324"/>
      <c r="H122" s="324"/>
      <c r="I122" s="325"/>
      <c r="K122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ht="20.8" customHeight="1" thickBot="1" x14ac:dyDescent="0.45">
      <c r="A123" s="6"/>
      <c r="B123" s="20"/>
      <c r="C123" s="20"/>
      <c r="D123" s="20"/>
      <c r="E123" s="20"/>
      <c r="F123" s="20"/>
      <c r="G123" s="20"/>
      <c r="H123" s="20"/>
      <c r="I123" s="2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23" customFormat="1" ht="23.05" customHeight="1" thickBot="1" x14ac:dyDescent="0.55000000000000004">
      <c r="A124" s="7"/>
      <c r="B124" s="342" t="s">
        <v>2</v>
      </c>
      <c r="C124" s="343"/>
      <c r="D124" s="344"/>
      <c r="E124" s="69" t="s">
        <v>1</v>
      </c>
      <c r="F124" s="69" t="s">
        <v>5</v>
      </c>
      <c r="G124" s="70" t="s">
        <v>0</v>
      </c>
      <c r="H124" s="69" t="s">
        <v>6</v>
      </c>
      <c r="I124" s="71" t="s">
        <v>7</v>
      </c>
      <c r="J124" s="2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1:30" s="5" customFormat="1" ht="30" customHeight="1" x14ac:dyDescent="0.4">
      <c r="A125" s="6"/>
      <c r="B125" s="72">
        <v>1</v>
      </c>
      <c r="C125" s="73"/>
      <c r="D125" s="76" t="s">
        <v>10</v>
      </c>
      <c r="E125" s="77" t="s">
        <v>462</v>
      </c>
      <c r="F125" s="78" t="s">
        <v>89</v>
      </c>
      <c r="G125" s="79">
        <v>2.68</v>
      </c>
      <c r="H125" s="80">
        <v>0.5</v>
      </c>
      <c r="I125" s="81">
        <v>-0.5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ht="30" customHeight="1" x14ac:dyDescent="0.4">
      <c r="A126" s="6"/>
      <c r="B126" s="28">
        <v>2</v>
      </c>
      <c r="C126" s="24"/>
      <c r="D126" s="13" t="s">
        <v>9</v>
      </c>
      <c r="E126" s="34" t="s">
        <v>465</v>
      </c>
      <c r="F126" s="1" t="s">
        <v>89</v>
      </c>
      <c r="G126" s="30">
        <v>34</v>
      </c>
      <c r="H126" s="25">
        <v>0.25</v>
      </c>
      <c r="I126" s="43">
        <v>-0.25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ht="30" customHeight="1" x14ac:dyDescent="0.4">
      <c r="A127" s="6"/>
      <c r="B127" s="118">
        <v>3</v>
      </c>
      <c r="C127" s="119"/>
      <c r="D127" s="120" t="s">
        <v>9</v>
      </c>
      <c r="E127" s="129" t="s">
        <v>466</v>
      </c>
      <c r="F127" s="122" t="s">
        <v>88</v>
      </c>
      <c r="G127" s="130">
        <v>1.86</v>
      </c>
      <c r="H127" s="124">
        <v>1</v>
      </c>
      <c r="I127" s="131">
        <f>(G127*H127)-H127</f>
        <v>0.8600000000000001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30" customHeight="1" thickBot="1" x14ac:dyDescent="0.45">
      <c r="A128" s="6"/>
      <c r="B128" s="29">
        <v>4</v>
      </c>
      <c r="C128" s="26"/>
      <c r="D128" s="16" t="s">
        <v>9</v>
      </c>
      <c r="E128" s="35" t="s">
        <v>468</v>
      </c>
      <c r="F128" s="15" t="s">
        <v>89</v>
      </c>
      <c r="G128" s="32">
        <v>3.6</v>
      </c>
      <c r="H128" s="27">
        <v>0.5</v>
      </c>
      <c r="I128" s="45">
        <v>-0.5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37" customFormat="1" ht="25" customHeight="1" x14ac:dyDescent="0.3">
      <c r="A129" s="36"/>
      <c r="B129" s="42"/>
      <c r="C129" s="42"/>
      <c r="D129" s="42"/>
      <c r="E129" s="42"/>
      <c r="F129" s="68">
        <f>SUM(H125:H128)</f>
        <v>2.25</v>
      </c>
      <c r="G129" s="351" t="s">
        <v>111</v>
      </c>
      <c r="H129" s="352"/>
      <c r="I129" s="108">
        <f>SUM(I125:I128)</f>
        <v>-0.3899999999999999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s="40" customFormat="1" ht="25" customHeight="1" thickBot="1" x14ac:dyDescent="0.45">
      <c r="A130" s="38"/>
      <c r="B130" s="39"/>
      <c r="C130" s="39"/>
      <c r="D130" s="12"/>
      <c r="E130" s="5"/>
      <c r="F130" s="107"/>
      <c r="G130" s="349" t="s">
        <v>3</v>
      </c>
      <c r="H130" s="350"/>
      <c r="I130" s="109">
        <f>SUM(I125:I127)/SUM(H125:H127)</f>
        <v>6.2857142857142917E-2</v>
      </c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pans="1:30" s="5" customFormat="1" ht="20.8" customHeight="1" thickBot="1" x14ac:dyDescent="0.45">
      <c r="A131" s="6"/>
      <c r="B131" s="20"/>
      <c r="C131" s="20"/>
      <c r="D131" s="20"/>
      <c r="E131" s="20"/>
      <c r="F131" s="20"/>
      <c r="G131" s="20"/>
      <c r="H131" s="20"/>
      <c r="I131" s="2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41.7" customHeight="1" thickBot="1" x14ac:dyDescent="0.45">
      <c r="A132" s="6"/>
      <c r="B132" s="323" t="s">
        <v>454</v>
      </c>
      <c r="C132" s="324"/>
      <c r="D132" s="324"/>
      <c r="E132" s="324"/>
      <c r="F132" s="324"/>
      <c r="G132" s="324"/>
      <c r="H132" s="324"/>
      <c r="I132" s="325"/>
      <c r="K132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ht="20.8" customHeight="1" thickBot="1" x14ac:dyDescent="0.45">
      <c r="A133" s="6"/>
      <c r="B133" s="20"/>
      <c r="C133" s="20"/>
      <c r="D133" s="20"/>
      <c r="E133" s="20"/>
      <c r="F133" s="20"/>
      <c r="G133" s="20"/>
      <c r="H133" s="20"/>
      <c r="I133" s="20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23" customFormat="1" ht="23.05" customHeight="1" thickBot="1" x14ac:dyDescent="0.55000000000000004">
      <c r="A134" s="7"/>
      <c r="B134" s="342" t="s">
        <v>2</v>
      </c>
      <c r="C134" s="343"/>
      <c r="D134" s="344"/>
      <c r="E134" s="69" t="s">
        <v>1</v>
      </c>
      <c r="F134" s="69" t="s">
        <v>5</v>
      </c>
      <c r="G134" s="70" t="s">
        <v>0</v>
      </c>
      <c r="H134" s="69" t="s">
        <v>6</v>
      </c>
      <c r="I134" s="71" t="s">
        <v>7</v>
      </c>
      <c r="J134" s="2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1:30" s="5" customFormat="1" ht="30" customHeight="1" x14ac:dyDescent="0.4">
      <c r="A135" s="6"/>
      <c r="B135" s="72">
        <v>1</v>
      </c>
      <c r="C135" s="73"/>
      <c r="D135" s="76" t="s">
        <v>10</v>
      </c>
      <c r="E135" s="77" t="s">
        <v>460</v>
      </c>
      <c r="F135" s="78" t="s">
        <v>89</v>
      </c>
      <c r="G135" s="79">
        <v>2.1</v>
      </c>
      <c r="H135" s="80">
        <v>0.75</v>
      </c>
      <c r="I135" s="81">
        <v>-0.75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ht="30" customHeight="1" x14ac:dyDescent="0.4">
      <c r="A136" s="6"/>
      <c r="B136" s="118">
        <v>2</v>
      </c>
      <c r="C136" s="119"/>
      <c r="D136" s="120" t="s">
        <v>9</v>
      </c>
      <c r="E136" s="129" t="s">
        <v>461</v>
      </c>
      <c r="F136" s="122" t="s">
        <v>88</v>
      </c>
      <c r="G136" s="130">
        <v>10</v>
      </c>
      <c r="H136" s="124">
        <v>0.1</v>
      </c>
      <c r="I136" s="131">
        <f>(H136*G136)-H136</f>
        <v>0.9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ht="30" customHeight="1" x14ac:dyDescent="0.4">
      <c r="A137" s="6"/>
      <c r="B137" s="28">
        <v>3</v>
      </c>
      <c r="C137" s="24"/>
      <c r="D137" s="13" t="s">
        <v>9</v>
      </c>
      <c r="E137" s="34" t="s">
        <v>463</v>
      </c>
      <c r="F137" s="1" t="s">
        <v>89</v>
      </c>
      <c r="G137" s="30">
        <v>3.5</v>
      </c>
      <c r="H137" s="25">
        <v>0.5</v>
      </c>
      <c r="I137" s="43">
        <v>-0.5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ht="30" customHeight="1" thickBot="1" x14ac:dyDescent="0.45">
      <c r="A138" s="6"/>
      <c r="B138" s="132">
        <v>4</v>
      </c>
      <c r="C138" s="133"/>
      <c r="D138" s="134" t="s">
        <v>9</v>
      </c>
      <c r="E138" s="135" t="s">
        <v>467</v>
      </c>
      <c r="F138" s="136" t="s">
        <v>88</v>
      </c>
      <c r="G138" s="137">
        <v>1.98</v>
      </c>
      <c r="H138" s="138">
        <v>1</v>
      </c>
      <c r="I138" s="139">
        <f>(G138*H138)-H138</f>
        <v>0.98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37" customFormat="1" ht="24.55" customHeight="1" x14ac:dyDescent="0.3">
      <c r="A139" s="36"/>
      <c r="B139" s="42"/>
      <c r="C139" s="42"/>
      <c r="D139" s="42"/>
      <c r="E139" s="42"/>
      <c r="F139" s="68">
        <f>SUM(H135:H138)</f>
        <v>2.35</v>
      </c>
      <c r="G139" s="345" t="s">
        <v>111</v>
      </c>
      <c r="H139" s="346"/>
      <c r="I139" s="126">
        <f>SUM(I135:I138)</f>
        <v>0.63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</row>
    <row r="140" spans="1:30" s="5" customFormat="1" ht="24.55" customHeight="1" thickBot="1" x14ac:dyDescent="0.45">
      <c r="A140" s="6"/>
      <c r="B140" s="8"/>
      <c r="C140" s="8"/>
      <c r="D140" s="12"/>
      <c r="E140" s="8"/>
      <c r="F140" s="8"/>
      <c r="G140" s="347" t="s">
        <v>3</v>
      </c>
      <c r="H140" s="348"/>
      <c r="I140" s="127">
        <f>SUM(I135:I138)/SUM(H135:H138)</f>
        <v>0.26808510638297872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20.8" customHeight="1" thickBot="1" x14ac:dyDescent="0.45">
      <c r="A141" s="6"/>
      <c r="B141" s="20"/>
      <c r="C141" s="20"/>
      <c r="D141" s="20"/>
      <c r="E141" s="20"/>
      <c r="F141" s="20"/>
      <c r="G141" s="20"/>
      <c r="H141" s="20"/>
      <c r="I141" s="2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ht="41.7" customHeight="1" thickBot="1" x14ac:dyDescent="0.45">
      <c r="A142" s="6"/>
      <c r="B142" s="323" t="s">
        <v>456</v>
      </c>
      <c r="C142" s="324"/>
      <c r="D142" s="324"/>
      <c r="E142" s="324"/>
      <c r="F142" s="324"/>
      <c r="G142" s="324"/>
      <c r="H142" s="324"/>
      <c r="I142" s="325"/>
      <c r="K142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5" customFormat="1" ht="20.8" customHeight="1" thickBot="1" x14ac:dyDescent="0.45">
      <c r="A143" s="6"/>
      <c r="B143" s="20"/>
      <c r="C143" s="20"/>
      <c r="D143" s="20"/>
      <c r="E143" s="20"/>
      <c r="F143" s="20"/>
      <c r="G143" s="20"/>
      <c r="H143" s="20"/>
      <c r="I143" s="2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23" customFormat="1" ht="23.05" customHeight="1" thickBot="1" x14ac:dyDescent="0.55000000000000004">
      <c r="A144" s="7"/>
      <c r="B144" s="364" t="s">
        <v>2</v>
      </c>
      <c r="C144" s="365"/>
      <c r="D144" s="366"/>
      <c r="E144" s="17" t="s">
        <v>1</v>
      </c>
      <c r="F144" s="17" t="s">
        <v>5</v>
      </c>
      <c r="G144" s="18" t="s">
        <v>0</v>
      </c>
      <c r="H144" s="17" t="s">
        <v>6</v>
      </c>
      <c r="I144" s="19" t="s">
        <v>7</v>
      </c>
      <c r="J144" s="2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1:30" s="5" customFormat="1" ht="30" customHeight="1" x14ac:dyDescent="0.4">
      <c r="A145" s="6"/>
      <c r="B145" s="110">
        <v>1</v>
      </c>
      <c r="C145" s="111"/>
      <c r="D145" s="112" t="s">
        <v>9</v>
      </c>
      <c r="E145" s="113" t="s">
        <v>147</v>
      </c>
      <c r="F145" s="114" t="s">
        <v>88</v>
      </c>
      <c r="G145" s="115">
        <v>3.4</v>
      </c>
      <c r="H145" s="116">
        <v>0.5</v>
      </c>
      <c r="I145" s="117">
        <f t="shared" ref="I145" si="7">(G145*H145)-H145</f>
        <v>1.2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ht="30" customHeight="1" x14ac:dyDescent="0.4">
      <c r="A146" s="4"/>
      <c r="B146" s="224">
        <v>2</v>
      </c>
      <c r="C146" s="225"/>
      <c r="D146" s="226" t="s">
        <v>9</v>
      </c>
      <c r="E146" s="227" t="s">
        <v>457</v>
      </c>
      <c r="F146" s="1" t="s">
        <v>89</v>
      </c>
      <c r="G146" s="228">
        <v>2.62</v>
      </c>
      <c r="H146" s="229">
        <v>0.5</v>
      </c>
      <c r="I146" s="43">
        <v>-0.5</v>
      </c>
      <c r="K146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ht="30" customHeight="1" x14ac:dyDescent="0.4">
      <c r="A147" s="6"/>
      <c r="B147" s="28">
        <v>3</v>
      </c>
      <c r="C147" s="24"/>
      <c r="D147" s="13" t="s">
        <v>9</v>
      </c>
      <c r="E147" s="34" t="s">
        <v>419</v>
      </c>
      <c r="F147" s="1" t="s">
        <v>89</v>
      </c>
      <c r="G147" s="30">
        <v>4.04</v>
      </c>
      <c r="H147" s="25">
        <v>0.25</v>
      </c>
      <c r="I147" s="43">
        <v>-0.25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ht="30" customHeight="1" thickBot="1" x14ac:dyDescent="0.45">
      <c r="A148" s="6"/>
      <c r="B148" s="29">
        <v>4</v>
      </c>
      <c r="C148" s="26"/>
      <c r="D148" s="16" t="s">
        <v>9</v>
      </c>
      <c r="E148" s="240" t="s">
        <v>471</v>
      </c>
      <c r="F148" s="15" t="s">
        <v>89</v>
      </c>
      <c r="G148" s="32">
        <v>6.96</v>
      </c>
      <c r="H148" s="27">
        <v>0.25</v>
      </c>
      <c r="I148" s="45">
        <v>-0.25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37" customFormat="1" ht="25" customHeight="1" x14ac:dyDescent="0.3">
      <c r="A149" s="36"/>
      <c r="B149" s="42"/>
      <c r="C149" s="42"/>
      <c r="D149" s="42"/>
      <c r="E149" s="42"/>
      <c r="F149" s="68">
        <f>SUM(H145:H148)</f>
        <v>1.5</v>
      </c>
      <c r="G149" s="345" t="s">
        <v>111</v>
      </c>
      <c r="H149" s="346"/>
      <c r="I149" s="126">
        <f>SUM(I145:I148)</f>
        <v>0.19999999999999996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</row>
    <row r="150" spans="1:30" s="40" customFormat="1" ht="25" customHeight="1" thickBot="1" x14ac:dyDescent="0.45">
      <c r="A150" s="38"/>
      <c r="B150" s="39"/>
      <c r="C150" s="39"/>
      <c r="D150" s="12"/>
      <c r="E150" s="5"/>
      <c r="F150" s="107"/>
      <c r="G150" s="347" t="s">
        <v>3</v>
      </c>
      <c r="H150" s="348"/>
      <c r="I150" s="127">
        <f>SUM(I145:I148)/SUM(H145:H148)</f>
        <v>0.1333333333333333</v>
      </c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</row>
    <row r="151" spans="1:30" s="5" customFormat="1" ht="20.8" customHeight="1" thickBot="1" x14ac:dyDescent="0.45">
      <c r="A151" s="6"/>
      <c r="B151" s="20"/>
      <c r="C151" s="20"/>
      <c r="D151" s="20"/>
      <c r="E151" s="20"/>
      <c r="F151" s="20"/>
      <c r="G151" s="20"/>
      <c r="H151" s="20"/>
      <c r="I151" s="2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ht="41.7" customHeight="1" thickBot="1" x14ac:dyDescent="0.45">
      <c r="A152" s="6"/>
      <c r="B152" s="323" t="s">
        <v>472</v>
      </c>
      <c r="C152" s="324"/>
      <c r="D152" s="324"/>
      <c r="E152" s="324"/>
      <c r="F152" s="324"/>
      <c r="G152" s="324"/>
      <c r="H152" s="324"/>
      <c r="I152" s="325"/>
      <c r="K152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ht="20.8" customHeight="1" thickBot="1" x14ac:dyDescent="0.45">
      <c r="A153" s="6"/>
      <c r="B153" s="20"/>
      <c r="C153" s="20"/>
      <c r="D153" s="20"/>
      <c r="E153" s="20"/>
      <c r="F153" s="20"/>
      <c r="G153" s="20"/>
      <c r="H153" s="20"/>
      <c r="I153" s="20"/>
      <c r="K153" s="4"/>
      <c r="L15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23" customFormat="1" ht="23.05" customHeight="1" thickBot="1" x14ac:dyDescent="0.55000000000000004">
      <c r="A154" s="7"/>
      <c r="B154" s="364" t="s">
        <v>2</v>
      </c>
      <c r="C154" s="365"/>
      <c r="D154" s="366"/>
      <c r="E154" s="17" t="s">
        <v>1</v>
      </c>
      <c r="F154" s="17" t="s">
        <v>5</v>
      </c>
      <c r="G154" s="18" t="s">
        <v>0</v>
      </c>
      <c r="H154" s="17" t="s">
        <v>6</v>
      </c>
      <c r="I154" s="19" t="s">
        <v>7</v>
      </c>
      <c r="J154" s="2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pans="1:30" s="5" customFormat="1" ht="30" customHeight="1" x14ac:dyDescent="0.4">
      <c r="A155" s="6"/>
      <c r="B155" s="72">
        <v>1</v>
      </c>
      <c r="C155" s="73"/>
      <c r="D155" s="76" t="s">
        <v>10</v>
      </c>
      <c r="E155" s="77" t="s">
        <v>473</v>
      </c>
      <c r="F155" s="78" t="s">
        <v>89</v>
      </c>
      <c r="G155" s="79">
        <v>2.11</v>
      </c>
      <c r="H155" s="80">
        <v>1</v>
      </c>
      <c r="I155" s="81">
        <v>-1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ht="30" customHeight="1" x14ac:dyDescent="0.4">
      <c r="A156" s="6"/>
      <c r="B156" s="28">
        <v>2</v>
      </c>
      <c r="C156" s="24"/>
      <c r="D156" s="13" t="s">
        <v>10</v>
      </c>
      <c r="E156" s="34" t="s">
        <v>474</v>
      </c>
      <c r="F156" s="1" t="s">
        <v>89</v>
      </c>
      <c r="G156" s="30">
        <v>2.25</v>
      </c>
      <c r="H156" s="25">
        <v>1</v>
      </c>
      <c r="I156" s="43">
        <v>-1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ht="30" customHeight="1" x14ac:dyDescent="0.4">
      <c r="A157" s="6"/>
      <c r="B157" s="28">
        <v>3</v>
      </c>
      <c r="C157" s="24"/>
      <c r="D157" s="13" t="s">
        <v>10</v>
      </c>
      <c r="E157" s="34" t="s">
        <v>475</v>
      </c>
      <c r="F157" s="1" t="s">
        <v>89</v>
      </c>
      <c r="G157" s="30">
        <v>2.4</v>
      </c>
      <c r="H157" s="25">
        <v>1</v>
      </c>
      <c r="I157" s="43">
        <v>-1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ht="30" customHeight="1" x14ac:dyDescent="0.4">
      <c r="A158" s="6"/>
      <c r="B158" s="118">
        <v>4</v>
      </c>
      <c r="C158" s="119"/>
      <c r="D158" s="120" t="s">
        <v>10</v>
      </c>
      <c r="E158" s="129" t="s">
        <v>476</v>
      </c>
      <c r="F158" s="122" t="s">
        <v>88</v>
      </c>
      <c r="G158" s="130">
        <v>2.1</v>
      </c>
      <c r="H158" s="124">
        <v>1</v>
      </c>
      <c r="I158" s="131">
        <f t="shared" ref="I158:I166" si="8">(G158*H158)-H158</f>
        <v>1.1000000000000001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ht="30" customHeight="1" x14ac:dyDescent="0.4">
      <c r="A159" s="6"/>
      <c r="B159" s="118">
        <v>5</v>
      </c>
      <c r="C159" s="119"/>
      <c r="D159" s="120" t="s">
        <v>9</v>
      </c>
      <c r="E159" s="129" t="s">
        <v>477</v>
      </c>
      <c r="F159" s="122" t="s">
        <v>88</v>
      </c>
      <c r="G159" s="130">
        <v>3.2</v>
      </c>
      <c r="H159" s="124">
        <v>0.5</v>
      </c>
      <c r="I159" s="131">
        <f t="shared" si="8"/>
        <v>1.1000000000000001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ht="30" customHeight="1" x14ac:dyDescent="0.4">
      <c r="A160" s="6"/>
      <c r="B160" s="28">
        <v>6</v>
      </c>
      <c r="C160" s="24"/>
      <c r="D160" s="13" t="s">
        <v>9</v>
      </c>
      <c r="E160" s="34" t="s">
        <v>478</v>
      </c>
      <c r="F160" s="1" t="s">
        <v>89</v>
      </c>
      <c r="G160" s="30">
        <v>1.8</v>
      </c>
      <c r="H160" s="25">
        <v>1.5</v>
      </c>
      <c r="I160" s="43">
        <v>-1.5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ht="30" customHeight="1" x14ac:dyDescent="0.4">
      <c r="A161" s="6"/>
      <c r="B161" s="28">
        <v>7</v>
      </c>
      <c r="C161" s="24"/>
      <c r="D161" s="13" t="s">
        <v>9</v>
      </c>
      <c r="E161" s="34" t="s">
        <v>479</v>
      </c>
      <c r="F161" s="1" t="s">
        <v>89</v>
      </c>
      <c r="G161" s="30">
        <v>2.0499999999999998</v>
      </c>
      <c r="H161" s="25">
        <v>1</v>
      </c>
      <c r="I161" s="43">
        <v>-1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ht="30" customHeight="1" x14ac:dyDescent="0.4">
      <c r="A162" s="6"/>
      <c r="B162" s="28">
        <v>8</v>
      </c>
      <c r="C162" s="24"/>
      <c r="D162" s="13" t="s">
        <v>9</v>
      </c>
      <c r="E162" s="34" t="s">
        <v>476</v>
      </c>
      <c r="F162" s="1" t="s">
        <v>89</v>
      </c>
      <c r="G162" s="30">
        <v>1.75</v>
      </c>
      <c r="H162" s="25">
        <v>1.5</v>
      </c>
      <c r="I162" s="43">
        <v>-1.5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ht="30" customHeight="1" x14ac:dyDescent="0.4">
      <c r="A163" s="6"/>
      <c r="B163" s="28">
        <v>9</v>
      </c>
      <c r="C163" s="24"/>
      <c r="D163" s="13" t="s">
        <v>9</v>
      </c>
      <c r="E163" s="34" t="s">
        <v>480</v>
      </c>
      <c r="F163" s="1" t="s">
        <v>89</v>
      </c>
      <c r="G163" s="30">
        <v>3.25</v>
      </c>
      <c r="H163" s="25">
        <v>0.5</v>
      </c>
      <c r="I163" s="43">
        <v>-0.5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ht="30" customHeight="1" x14ac:dyDescent="0.4">
      <c r="A164" s="6"/>
      <c r="B164" s="118">
        <v>10</v>
      </c>
      <c r="C164" s="119"/>
      <c r="D164" s="120" t="s">
        <v>9</v>
      </c>
      <c r="E164" s="166" t="s">
        <v>481</v>
      </c>
      <c r="F164" s="122" t="s">
        <v>88</v>
      </c>
      <c r="G164" s="130">
        <v>2.46</v>
      </c>
      <c r="H164" s="124">
        <v>0.75</v>
      </c>
      <c r="I164" s="131">
        <f t="shared" si="8"/>
        <v>1.095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ht="30" customHeight="1" x14ac:dyDescent="0.4">
      <c r="A165" s="6"/>
      <c r="B165" s="118">
        <v>11</v>
      </c>
      <c r="C165" s="119"/>
      <c r="D165" s="120" t="s">
        <v>9</v>
      </c>
      <c r="E165" s="129" t="s">
        <v>482</v>
      </c>
      <c r="F165" s="122" t="s">
        <v>88</v>
      </c>
      <c r="G165" s="130">
        <v>1.6</v>
      </c>
      <c r="H165" s="124">
        <v>2</v>
      </c>
      <c r="I165" s="131">
        <f t="shared" si="8"/>
        <v>1.2000000000000002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ht="30" customHeight="1" x14ac:dyDescent="0.4">
      <c r="A166" s="6"/>
      <c r="B166" s="118">
        <v>12</v>
      </c>
      <c r="C166" s="119"/>
      <c r="D166" s="120" t="s">
        <v>9</v>
      </c>
      <c r="E166" s="129" t="s">
        <v>203</v>
      </c>
      <c r="F166" s="122" t="s">
        <v>88</v>
      </c>
      <c r="G166" s="130">
        <v>1.8</v>
      </c>
      <c r="H166" s="124">
        <v>1</v>
      </c>
      <c r="I166" s="131">
        <f t="shared" si="8"/>
        <v>0.8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ht="30" customHeight="1" thickBot="1" x14ac:dyDescent="0.45">
      <c r="A167" s="6"/>
      <c r="B167" s="29">
        <v>13</v>
      </c>
      <c r="C167" s="26"/>
      <c r="D167" s="16" t="s">
        <v>9</v>
      </c>
      <c r="E167" s="35" t="s">
        <v>483</v>
      </c>
      <c r="F167" s="15" t="s">
        <v>89</v>
      </c>
      <c r="G167" s="32">
        <v>2.1</v>
      </c>
      <c r="H167" s="27">
        <v>1</v>
      </c>
      <c r="I167" s="45">
        <v>-1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37" customFormat="1" ht="25" customHeight="1" x14ac:dyDescent="0.3">
      <c r="A168" s="36"/>
      <c r="B168" s="42"/>
      <c r="C168" s="42"/>
      <c r="D168" s="42"/>
      <c r="E168" s="42"/>
      <c r="F168" s="68">
        <f>SUM(H155:H167)</f>
        <v>13.75</v>
      </c>
      <c r="G168" s="367" t="s">
        <v>111</v>
      </c>
      <c r="H168" s="368"/>
      <c r="I168" s="241">
        <f>SUM(I155:I167)</f>
        <v>-3.2050000000000001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</row>
    <row r="169" spans="1:30" s="40" customFormat="1" ht="25" customHeight="1" thickBot="1" x14ac:dyDescent="0.45">
      <c r="A169" s="38"/>
      <c r="B169" s="39"/>
      <c r="C169" s="39"/>
      <c r="D169" s="12"/>
      <c r="E169" s="5"/>
      <c r="F169" s="107"/>
      <c r="G169" s="349" t="s">
        <v>3</v>
      </c>
      <c r="H169" s="350"/>
      <c r="I169" s="109">
        <f>SUM(I155:I167)/SUM(H155:H167)</f>
        <v>-0.2330909090909091</v>
      </c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</row>
    <row r="170" spans="1:30" s="5" customFormat="1" ht="20.8" customHeight="1" thickBot="1" x14ac:dyDescent="0.45">
      <c r="A170" s="6"/>
      <c r="B170" s="20"/>
      <c r="C170" s="20"/>
      <c r="D170" s="20"/>
      <c r="E170" s="20"/>
      <c r="F170" s="20"/>
      <c r="G170" s="20"/>
      <c r="H170" s="20"/>
      <c r="I170" s="2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ht="41.7" customHeight="1" thickBot="1" x14ac:dyDescent="0.45">
      <c r="A171" s="6"/>
      <c r="B171" s="323" t="s">
        <v>484</v>
      </c>
      <c r="C171" s="324"/>
      <c r="D171" s="324"/>
      <c r="E171" s="324"/>
      <c r="F171" s="324"/>
      <c r="G171" s="324"/>
      <c r="H171" s="324"/>
      <c r="I171" s="325"/>
      <c r="K17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ht="20.8" customHeight="1" thickBot="1" x14ac:dyDescent="0.45">
      <c r="A172" s="6"/>
      <c r="B172" s="20"/>
      <c r="C172" s="20"/>
      <c r="D172" s="20"/>
      <c r="E172" s="20"/>
      <c r="F172" s="20"/>
      <c r="G172" s="20"/>
      <c r="H172" s="20"/>
      <c r="I172" s="20"/>
      <c r="K172" s="4"/>
      <c r="L172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23" customFormat="1" ht="23.05" customHeight="1" thickBot="1" x14ac:dyDescent="0.55000000000000004">
      <c r="A173" s="7"/>
      <c r="B173" s="342" t="s">
        <v>2</v>
      </c>
      <c r="C173" s="343"/>
      <c r="D173" s="344"/>
      <c r="E173" s="69" t="s">
        <v>1</v>
      </c>
      <c r="F173" s="69" t="s">
        <v>5</v>
      </c>
      <c r="G173" s="70" t="s">
        <v>0</v>
      </c>
      <c r="H173" s="69" t="s">
        <v>6</v>
      </c>
      <c r="I173" s="71" t="s">
        <v>7</v>
      </c>
      <c r="J173" s="21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pans="1:30" s="5" customFormat="1" ht="30" customHeight="1" x14ac:dyDescent="0.4">
      <c r="A174" s="6"/>
      <c r="B174" s="72">
        <v>1</v>
      </c>
      <c r="C174" s="73"/>
      <c r="D174" s="76" t="s">
        <v>10</v>
      </c>
      <c r="E174" s="77" t="s">
        <v>384</v>
      </c>
      <c r="F174" s="78" t="s">
        <v>89</v>
      </c>
      <c r="G174" s="79">
        <v>3.4</v>
      </c>
      <c r="H174" s="80">
        <v>0.5</v>
      </c>
      <c r="I174" s="81">
        <v>-0.5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ht="30" customHeight="1" x14ac:dyDescent="0.4">
      <c r="A175" s="6"/>
      <c r="B175" s="28">
        <v>2</v>
      </c>
      <c r="C175" s="24"/>
      <c r="D175" s="13" t="s">
        <v>10</v>
      </c>
      <c r="E175" s="34" t="s">
        <v>412</v>
      </c>
      <c r="F175" s="1" t="s">
        <v>89</v>
      </c>
      <c r="G175" s="30">
        <v>7</v>
      </c>
      <c r="H175" s="25">
        <v>0.5</v>
      </c>
      <c r="I175" s="43">
        <v>-0.5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ht="30" customHeight="1" x14ac:dyDescent="0.4">
      <c r="A176" s="6"/>
      <c r="B176" s="28">
        <v>3</v>
      </c>
      <c r="C176" s="24"/>
      <c r="D176" s="13" t="s">
        <v>10</v>
      </c>
      <c r="E176" s="34" t="s">
        <v>383</v>
      </c>
      <c r="F176" s="1" t="s">
        <v>89</v>
      </c>
      <c r="G176" s="30">
        <v>8</v>
      </c>
      <c r="H176" s="25">
        <v>0.25</v>
      </c>
      <c r="I176" s="43">
        <v>-0.25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ht="30" customHeight="1" x14ac:dyDescent="0.4">
      <c r="A177" s="6"/>
      <c r="B177" s="28">
        <v>4</v>
      </c>
      <c r="C177" s="24"/>
      <c r="D177" s="13" t="s">
        <v>10</v>
      </c>
      <c r="E177" s="34" t="s">
        <v>381</v>
      </c>
      <c r="F177" s="1" t="s">
        <v>89</v>
      </c>
      <c r="G177" s="30">
        <v>19</v>
      </c>
      <c r="H177" s="25">
        <v>0.1</v>
      </c>
      <c r="I177" s="43">
        <v>-0.1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ht="30" customHeight="1" x14ac:dyDescent="0.4">
      <c r="A178" s="6"/>
      <c r="B178" s="28">
        <v>5</v>
      </c>
      <c r="C178" s="24"/>
      <c r="D178" s="13" t="s">
        <v>8</v>
      </c>
      <c r="E178" s="34" t="s">
        <v>485</v>
      </c>
      <c r="F178" s="1" t="s">
        <v>89</v>
      </c>
      <c r="G178" s="30">
        <v>4.33</v>
      </c>
      <c r="H178" s="25">
        <v>0.5</v>
      </c>
      <c r="I178" s="43">
        <v>-0.5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ht="30" customHeight="1" x14ac:dyDescent="0.4">
      <c r="A179" s="6"/>
      <c r="B179" s="28">
        <v>6</v>
      </c>
      <c r="C179" s="24"/>
      <c r="D179" s="13" t="s">
        <v>8</v>
      </c>
      <c r="E179" s="34" t="s">
        <v>486</v>
      </c>
      <c r="F179" s="1" t="s">
        <v>89</v>
      </c>
      <c r="G179" s="30">
        <v>9</v>
      </c>
      <c r="H179" s="25">
        <v>0.25</v>
      </c>
      <c r="I179" s="43">
        <v>-0.25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ht="30" customHeight="1" thickBot="1" x14ac:dyDescent="0.45">
      <c r="A180" s="6"/>
      <c r="B180" s="29">
        <v>7</v>
      </c>
      <c r="C180" s="26"/>
      <c r="D180" s="16" t="s">
        <v>9</v>
      </c>
      <c r="E180" s="35" t="s">
        <v>350</v>
      </c>
      <c r="F180" s="15" t="s">
        <v>89</v>
      </c>
      <c r="G180" s="32">
        <v>2.75</v>
      </c>
      <c r="H180" s="27">
        <v>0.5</v>
      </c>
      <c r="I180" s="45">
        <v>-0.5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s="37" customFormat="1" ht="25" customHeight="1" x14ac:dyDescent="0.3">
      <c r="A181" s="36"/>
      <c r="B181" s="42"/>
      <c r="C181" s="42"/>
      <c r="D181" s="42"/>
      <c r="E181" s="42"/>
      <c r="F181" s="68">
        <f>SUM(H174:H180)</f>
        <v>2.6</v>
      </c>
      <c r="G181" s="351" t="s">
        <v>111</v>
      </c>
      <c r="H181" s="352"/>
      <c r="I181" s="108">
        <f>SUM(I174:I180)</f>
        <v>-2.6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1:30" s="40" customFormat="1" ht="25" customHeight="1" thickBot="1" x14ac:dyDescent="0.45">
      <c r="A182" s="38"/>
      <c r="B182" s="39"/>
      <c r="C182" s="39"/>
      <c r="D182" s="12"/>
      <c r="E182" s="5"/>
      <c r="F182" s="107"/>
      <c r="G182" s="349" t="s">
        <v>3</v>
      </c>
      <c r="H182" s="350"/>
      <c r="I182" s="109">
        <f>SUM(I174:I180)/SUM(H174:H180)</f>
        <v>-1</v>
      </c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</row>
    <row r="183" spans="1:30" s="5" customFormat="1" x14ac:dyDescent="0.4">
      <c r="A183" s="6"/>
      <c r="B183" s="8"/>
      <c r="C183" s="8"/>
      <c r="D183" s="12"/>
      <c r="E183" s="8"/>
      <c r="F183" s="8"/>
      <c r="G183" s="9"/>
      <c r="H183" s="8"/>
      <c r="I183" s="9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5" customFormat="1" ht="15" thickBot="1" x14ac:dyDescent="0.45">
      <c r="A184" s="6"/>
      <c r="B184" s="8"/>
      <c r="C184" s="8"/>
      <c r="D184" s="12"/>
      <c r="E184" s="8"/>
      <c r="F184" s="8"/>
      <c r="G184" s="9"/>
      <c r="H184" s="8"/>
      <c r="I184" s="9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s="5" customFormat="1" ht="41.7" customHeight="1" thickBot="1" x14ac:dyDescent="0.45">
      <c r="A185" s="6"/>
      <c r="B185" s="323" t="s">
        <v>487</v>
      </c>
      <c r="C185" s="324"/>
      <c r="D185" s="324"/>
      <c r="E185" s="324"/>
      <c r="F185" s="324"/>
      <c r="G185" s="324"/>
      <c r="H185" s="324"/>
      <c r="I185" s="325"/>
      <c r="K18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s="5" customFormat="1" ht="20.8" customHeight="1" thickBot="1" x14ac:dyDescent="0.45">
      <c r="A186" s="6"/>
      <c r="B186" s="20"/>
      <c r="C186" s="20"/>
      <c r="D186" s="20"/>
      <c r="E186" s="20"/>
      <c r="F186" s="20"/>
      <c r="G186" s="20"/>
      <c r="H186" s="20"/>
      <c r="I186" s="2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23" customFormat="1" ht="23.05" customHeight="1" thickBot="1" x14ac:dyDescent="0.55000000000000004">
      <c r="A187" s="7"/>
      <c r="B187" s="342" t="s">
        <v>2</v>
      </c>
      <c r="C187" s="343"/>
      <c r="D187" s="344"/>
      <c r="E187" s="69" t="s">
        <v>1</v>
      </c>
      <c r="F187" s="69" t="s">
        <v>5</v>
      </c>
      <c r="G187" s="70" t="s">
        <v>0</v>
      </c>
      <c r="H187" s="69" t="s">
        <v>6</v>
      </c>
      <c r="I187" s="71" t="s">
        <v>7</v>
      </c>
      <c r="J187" s="21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 spans="1:30" s="5" customFormat="1" ht="30" customHeight="1" x14ac:dyDescent="0.4">
      <c r="A188" s="6"/>
      <c r="B188" s="72">
        <v>1</v>
      </c>
      <c r="C188" s="73"/>
      <c r="D188" s="76" t="s">
        <v>10</v>
      </c>
      <c r="E188" s="77" t="s">
        <v>489</v>
      </c>
      <c r="F188" s="78" t="s">
        <v>89</v>
      </c>
      <c r="G188" s="79">
        <v>1.72</v>
      </c>
      <c r="H188" s="80">
        <v>2</v>
      </c>
      <c r="I188" s="81">
        <v>-2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5" customFormat="1" ht="30" customHeight="1" x14ac:dyDescent="0.4">
      <c r="A189" s="6"/>
      <c r="B189" s="28">
        <v>2</v>
      </c>
      <c r="C189" s="24"/>
      <c r="D189" s="13" t="s">
        <v>10</v>
      </c>
      <c r="E189" s="34" t="s">
        <v>490</v>
      </c>
      <c r="F189" s="1" t="s">
        <v>89</v>
      </c>
      <c r="G189" s="30">
        <v>2.2999999999999998</v>
      </c>
      <c r="H189" s="25">
        <v>1</v>
      </c>
      <c r="I189" s="43">
        <v>-1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s="5" customFormat="1" ht="30" customHeight="1" thickBot="1" x14ac:dyDescent="0.45">
      <c r="A190" s="6"/>
      <c r="B190" s="29">
        <v>3</v>
      </c>
      <c r="C190" s="26"/>
      <c r="D190" s="16" t="s">
        <v>9</v>
      </c>
      <c r="E190" s="35" t="s">
        <v>493</v>
      </c>
      <c r="F190" s="15" t="s">
        <v>89</v>
      </c>
      <c r="G190" s="32">
        <v>2.85</v>
      </c>
      <c r="H190" s="27">
        <v>0.5</v>
      </c>
      <c r="I190" s="45">
        <v>-0.5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37" customFormat="1" ht="25" customHeight="1" x14ac:dyDescent="0.3">
      <c r="A191" s="36"/>
      <c r="B191" s="42"/>
      <c r="C191" s="42"/>
      <c r="D191" s="42"/>
      <c r="E191" s="42"/>
      <c r="F191" s="68">
        <f>SUM(H188:H190)</f>
        <v>3.5</v>
      </c>
      <c r="G191" s="351" t="s">
        <v>111</v>
      </c>
      <c r="H191" s="352"/>
      <c r="I191" s="108">
        <f>SUM(I188:I190)</f>
        <v>-3.5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1:30" s="40" customFormat="1" ht="25" customHeight="1" thickBot="1" x14ac:dyDescent="0.45">
      <c r="A192" s="38"/>
      <c r="B192" s="39"/>
      <c r="C192" s="39"/>
      <c r="D192" s="12"/>
      <c r="E192" s="5"/>
      <c r="F192" s="107"/>
      <c r="G192" s="349" t="s">
        <v>3</v>
      </c>
      <c r="H192" s="350"/>
      <c r="I192" s="109">
        <f>SUM(I188:I190)/SUM(H188:H190)</f>
        <v>-1</v>
      </c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</row>
    <row r="193" spans="1:30" s="5" customFormat="1" ht="20.8" customHeight="1" thickBot="1" x14ac:dyDescent="0.45">
      <c r="A193" s="6"/>
      <c r="B193" s="20"/>
      <c r="C193" s="20"/>
      <c r="D193" s="20"/>
      <c r="E193" s="20"/>
      <c r="F193" s="20"/>
      <c r="G193" s="20"/>
      <c r="H193" s="20"/>
      <c r="I193" s="2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ht="41.7" customHeight="1" thickBot="1" x14ac:dyDescent="0.45">
      <c r="A194" s="6"/>
      <c r="B194" s="323" t="s">
        <v>491</v>
      </c>
      <c r="C194" s="324"/>
      <c r="D194" s="324"/>
      <c r="E194" s="324"/>
      <c r="F194" s="324"/>
      <c r="G194" s="324"/>
      <c r="H194" s="324"/>
      <c r="I194" s="325"/>
      <c r="K19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ht="20.8" customHeight="1" thickBot="1" x14ac:dyDescent="0.45">
      <c r="A195" s="6"/>
      <c r="B195" s="20"/>
      <c r="C195" s="20"/>
      <c r="D195" s="20"/>
      <c r="E195" s="20"/>
      <c r="F195" s="20"/>
      <c r="G195" s="20"/>
      <c r="H195" s="20"/>
      <c r="I195" s="2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23" customFormat="1" ht="23.05" customHeight="1" thickBot="1" x14ac:dyDescent="0.55000000000000004">
      <c r="A196" s="7"/>
      <c r="B196" s="342" t="s">
        <v>2</v>
      </c>
      <c r="C196" s="343"/>
      <c r="D196" s="344"/>
      <c r="E196" s="69" t="s">
        <v>1</v>
      </c>
      <c r="F196" s="69" t="s">
        <v>5</v>
      </c>
      <c r="G196" s="70" t="s">
        <v>0</v>
      </c>
      <c r="H196" s="69" t="s">
        <v>6</v>
      </c>
      <c r="I196" s="71" t="s">
        <v>7</v>
      </c>
      <c r="J196" s="2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 spans="1:30" s="5" customFormat="1" ht="30" customHeight="1" x14ac:dyDescent="0.4">
      <c r="A197" s="6"/>
      <c r="B197" s="72">
        <v>1</v>
      </c>
      <c r="C197" s="73"/>
      <c r="D197" s="76" t="s">
        <v>10</v>
      </c>
      <c r="E197" s="77" t="s">
        <v>488</v>
      </c>
      <c r="F197" s="78" t="s">
        <v>89</v>
      </c>
      <c r="G197" s="79">
        <v>2.2999999999999998</v>
      </c>
      <c r="H197" s="80">
        <v>1.5</v>
      </c>
      <c r="I197" s="81">
        <v>-1.5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ht="30" customHeight="1" x14ac:dyDescent="0.4">
      <c r="A198" s="6"/>
      <c r="B198" s="118">
        <v>2</v>
      </c>
      <c r="C198" s="119"/>
      <c r="D198" s="120" t="s">
        <v>10</v>
      </c>
      <c r="E198" s="129" t="s">
        <v>492</v>
      </c>
      <c r="F198" s="122" t="s">
        <v>88</v>
      </c>
      <c r="G198" s="130">
        <v>1.66</v>
      </c>
      <c r="H198" s="124">
        <v>1.5</v>
      </c>
      <c r="I198" s="131">
        <f>(G198*H198)-H198</f>
        <v>0.98999999999999977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ht="30" customHeight="1" thickBot="1" x14ac:dyDescent="0.45">
      <c r="A199" s="6"/>
      <c r="B199" s="132">
        <v>3</v>
      </c>
      <c r="C199" s="133"/>
      <c r="D199" s="134" t="s">
        <v>9</v>
      </c>
      <c r="E199" s="135" t="s">
        <v>494</v>
      </c>
      <c r="F199" s="136" t="s">
        <v>88</v>
      </c>
      <c r="G199" s="137">
        <v>2.02</v>
      </c>
      <c r="H199" s="138">
        <v>1</v>
      </c>
      <c r="I199" s="139">
        <f>(G199*H199)-H199</f>
        <v>1.02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37" customFormat="1" ht="25" customHeight="1" x14ac:dyDescent="0.3">
      <c r="A200" s="36"/>
      <c r="B200" s="42"/>
      <c r="C200" s="42"/>
      <c r="D200" s="42"/>
      <c r="E200" s="42"/>
      <c r="F200" s="68">
        <f>SUM(H197:H199)</f>
        <v>4</v>
      </c>
      <c r="G200" s="345" t="s">
        <v>111</v>
      </c>
      <c r="H200" s="346"/>
      <c r="I200" s="126">
        <f>SUM(I197:I199)</f>
        <v>0.50999999999999979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1:30" s="40" customFormat="1" ht="25" customHeight="1" thickBot="1" x14ac:dyDescent="0.45">
      <c r="A201" s="38"/>
      <c r="B201" s="39"/>
      <c r="C201" s="39"/>
      <c r="D201" s="12"/>
      <c r="E201" s="5"/>
      <c r="F201" s="107"/>
      <c r="G201" s="347" t="s">
        <v>3</v>
      </c>
      <c r="H201" s="348"/>
      <c r="I201" s="127">
        <f>SUM(I197:I199)/SUM(H197:H199)</f>
        <v>0.12749999999999995</v>
      </c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</row>
    <row r="202" spans="1:30" s="5" customFormat="1" ht="20.8" customHeight="1" x14ac:dyDescent="0.4">
      <c r="A202" s="6"/>
      <c r="B202" s="20"/>
      <c r="C202" s="20"/>
      <c r="D202" s="20"/>
      <c r="E202" s="20"/>
      <c r="F202" s="20"/>
      <c r="G202" s="20"/>
      <c r="H202" s="20"/>
      <c r="I202" s="2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ht="20.8" customHeight="1" x14ac:dyDescent="0.4">
      <c r="A203" s="6"/>
      <c r="B203" s="20"/>
      <c r="C203" s="20"/>
      <c r="D203" s="20"/>
      <c r="E203" s="20"/>
      <c r="F203" s="20"/>
      <c r="G203" s="20"/>
      <c r="H203" s="20"/>
      <c r="I203" s="2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234" customFormat="1" x14ac:dyDescent="0.4">
      <c r="A204" s="232"/>
      <c r="B204" s="232"/>
      <c r="C204" s="232"/>
      <c r="D204" s="12"/>
      <c r="E204" s="232"/>
      <c r="F204" s="232"/>
      <c r="G204" s="233"/>
      <c r="H204" s="232"/>
      <c r="I204" s="233"/>
    </row>
    <row r="205" spans="1:30" s="234" customFormat="1" x14ac:dyDescent="0.4">
      <c r="A205" s="232"/>
      <c r="B205" s="232"/>
      <c r="C205" s="232"/>
      <c r="D205" s="12"/>
      <c r="E205" s="232"/>
      <c r="F205" s="232"/>
      <c r="G205" s="233"/>
      <c r="H205" s="232"/>
      <c r="I205" s="233"/>
    </row>
    <row r="206" spans="1:30" s="234" customFormat="1" x14ac:dyDescent="0.4">
      <c r="A206" s="232"/>
      <c r="B206" s="232"/>
      <c r="C206" s="232"/>
      <c r="D206" s="12"/>
      <c r="E206" s="232"/>
      <c r="F206" s="232"/>
      <c r="G206" s="233"/>
      <c r="H206" s="232"/>
      <c r="I206" s="233"/>
    </row>
    <row r="207" spans="1:30" s="234" customFormat="1" x14ac:dyDescent="0.4">
      <c r="A207" s="232"/>
      <c r="B207" s="232"/>
      <c r="C207" s="232"/>
      <c r="D207" s="12"/>
      <c r="E207" s="232"/>
      <c r="F207" s="232"/>
      <c r="G207" s="233"/>
      <c r="H207" s="232"/>
      <c r="I207" s="233"/>
    </row>
    <row r="208" spans="1:30" s="234" customFormat="1" x14ac:dyDescent="0.4">
      <c r="A208" s="232"/>
      <c r="B208" s="232"/>
      <c r="C208" s="232"/>
      <c r="D208" s="12"/>
      <c r="E208" s="232"/>
      <c r="F208" s="232"/>
      <c r="G208" s="233"/>
      <c r="H208" s="232"/>
      <c r="I208" s="233"/>
    </row>
    <row r="209" spans="1:9" s="234" customFormat="1" x14ac:dyDescent="0.4">
      <c r="A209" s="232"/>
      <c r="B209" s="232"/>
      <c r="C209" s="232"/>
      <c r="D209" s="12"/>
      <c r="E209" s="232"/>
      <c r="F209" s="232"/>
      <c r="G209" s="233"/>
      <c r="H209" s="232"/>
      <c r="I209" s="233"/>
    </row>
    <row r="210" spans="1:9" s="234" customFormat="1" x14ac:dyDescent="0.4">
      <c r="A210" s="232"/>
      <c r="B210" s="232"/>
      <c r="C210" s="232"/>
      <c r="D210" s="12"/>
      <c r="E210" s="232"/>
      <c r="F210" s="232"/>
      <c r="G210" s="233"/>
      <c r="H210" s="232"/>
      <c r="I210" s="233"/>
    </row>
    <row r="211" spans="1:9" s="234" customFormat="1" x14ac:dyDescent="0.4">
      <c r="A211" s="232"/>
      <c r="B211" s="232"/>
      <c r="C211" s="232"/>
      <c r="D211" s="12"/>
      <c r="E211" s="232"/>
      <c r="F211" s="232"/>
      <c r="G211" s="233"/>
      <c r="H211" s="232"/>
      <c r="I211" s="233"/>
    </row>
    <row r="212" spans="1:9" s="234" customFormat="1" x14ac:dyDescent="0.4">
      <c r="A212" s="232"/>
      <c r="B212" s="232"/>
      <c r="C212" s="232"/>
      <c r="D212" s="12"/>
      <c r="E212" s="232"/>
      <c r="F212" s="232"/>
      <c r="G212" s="233"/>
      <c r="H212" s="232"/>
      <c r="I212" s="233"/>
    </row>
    <row r="213" spans="1:9" s="234" customFormat="1" x14ac:dyDescent="0.4">
      <c r="A213" s="232"/>
      <c r="B213" s="232"/>
      <c r="C213" s="232"/>
      <c r="D213" s="12"/>
      <c r="E213" s="232"/>
      <c r="F213" s="232"/>
      <c r="G213" s="233"/>
      <c r="H213" s="232"/>
      <c r="I213" s="233"/>
    </row>
    <row r="214" spans="1:9" s="234" customFormat="1" x14ac:dyDescent="0.4">
      <c r="A214" s="232"/>
      <c r="B214" s="232"/>
      <c r="C214" s="232"/>
      <c r="D214" s="12"/>
      <c r="E214" s="232"/>
      <c r="F214" s="232"/>
      <c r="G214" s="233"/>
      <c r="H214" s="232"/>
      <c r="I214" s="233"/>
    </row>
    <row r="215" spans="1:9" s="234" customFormat="1" x14ac:dyDescent="0.4">
      <c r="A215" s="232"/>
      <c r="B215" s="232"/>
      <c r="C215" s="232"/>
      <c r="D215" s="12"/>
      <c r="E215" s="232"/>
      <c r="F215" s="232"/>
      <c r="G215" s="233"/>
      <c r="H215" s="232"/>
      <c r="I215" s="233"/>
    </row>
    <row r="216" spans="1:9" s="234" customFormat="1" x14ac:dyDescent="0.4">
      <c r="A216" s="232"/>
      <c r="B216" s="232"/>
      <c r="C216" s="232"/>
      <c r="D216" s="12"/>
      <c r="E216" s="232"/>
      <c r="F216" s="232"/>
      <c r="G216" s="233"/>
      <c r="H216" s="232"/>
      <c r="I216" s="233"/>
    </row>
    <row r="217" spans="1:9" s="234" customFormat="1" x14ac:dyDescent="0.4">
      <c r="A217" s="232"/>
      <c r="B217" s="232"/>
      <c r="C217" s="232"/>
      <c r="D217" s="12"/>
      <c r="E217" s="232"/>
      <c r="F217" s="232"/>
      <c r="G217" s="233"/>
      <c r="H217" s="232"/>
      <c r="I217" s="233"/>
    </row>
    <row r="218" spans="1:9" s="234" customFormat="1" x14ac:dyDescent="0.4">
      <c r="A218" s="232"/>
      <c r="B218" s="232"/>
      <c r="C218" s="232"/>
      <c r="D218" s="12"/>
      <c r="E218" s="232"/>
      <c r="F218" s="232"/>
      <c r="G218" s="233"/>
      <c r="H218" s="232"/>
      <c r="I218" s="233"/>
    </row>
    <row r="219" spans="1:9" s="234" customFormat="1" x14ac:dyDescent="0.4">
      <c r="A219" s="232"/>
      <c r="B219" s="232"/>
      <c r="C219" s="232"/>
      <c r="D219" s="12"/>
      <c r="E219" s="232"/>
      <c r="F219" s="232"/>
      <c r="G219" s="233"/>
      <c r="H219" s="232"/>
      <c r="I219" s="233"/>
    </row>
    <row r="220" spans="1:9" s="234" customFormat="1" x14ac:dyDescent="0.4">
      <c r="A220" s="232"/>
      <c r="B220" s="232"/>
      <c r="C220" s="232"/>
      <c r="D220" s="12"/>
      <c r="E220" s="232"/>
      <c r="F220" s="232"/>
      <c r="G220" s="233"/>
      <c r="H220" s="232"/>
      <c r="I220" s="233"/>
    </row>
    <row r="221" spans="1:9" s="234" customFormat="1" x14ac:dyDescent="0.4">
      <c r="A221" s="232"/>
      <c r="B221" s="232"/>
      <c r="C221" s="232"/>
      <c r="D221" s="12"/>
      <c r="E221" s="232"/>
      <c r="F221" s="232"/>
      <c r="G221" s="233"/>
      <c r="H221" s="232"/>
      <c r="I221" s="233"/>
    </row>
    <row r="222" spans="1:9" s="234" customFormat="1" x14ac:dyDescent="0.4">
      <c r="A222" s="232"/>
      <c r="B222" s="232"/>
      <c r="C222" s="232"/>
      <c r="D222" s="12"/>
      <c r="E222" s="232"/>
      <c r="F222" s="232"/>
      <c r="G222" s="233"/>
      <c r="H222" s="232"/>
      <c r="I222" s="233"/>
    </row>
    <row r="223" spans="1:9" s="234" customFormat="1" x14ac:dyDescent="0.4">
      <c r="A223" s="232"/>
      <c r="B223" s="232"/>
      <c r="C223" s="232"/>
      <c r="D223" s="12"/>
      <c r="E223" s="232"/>
      <c r="F223" s="232"/>
      <c r="G223" s="233"/>
      <c r="H223" s="232"/>
      <c r="I223" s="233"/>
    </row>
    <row r="224" spans="1:9" s="234" customFormat="1" x14ac:dyDescent="0.4">
      <c r="A224" s="232"/>
      <c r="B224" s="232"/>
      <c r="C224" s="232"/>
      <c r="D224" s="12"/>
      <c r="E224" s="232"/>
      <c r="F224" s="232"/>
      <c r="G224" s="233"/>
      <c r="H224" s="232"/>
      <c r="I224" s="233"/>
    </row>
    <row r="225" spans="1:9" s="234" customFormat="1" x14ac:dyDescent="0.4">
      <c r="A225" s="232"/>
      <c r="B225" s="232"/>
      <c r="C225" s="232"/>
      <c r="D225" s="12"/>
      <c r="E225" s="232"/>
      <c r="F225" s="232"/>
      <c r="G225" s="233"/>
      <c r="H225" s="232"/>
      <c r="I225" s="233"/>
    </row>
    <row r="226" spans="1:9" s="234" customFormat="1" x14ac:dyDescent="0.4">
      <c r="A226" s="232"/>
      <c r="B226" s="232"/>
      <c r="C226" s="232"/>
      <c r="D226" s="12"/>
      <c r="E226" s="232"/>
      <c r="F226" s="232"/>
      <c r="G226" s="233"/>
      <c r="H226" s="232"/>
      <c r="I226" s="233"/>
    </row>
    <row r="227" spans="1:9" s="234" customFormat="1" x14ac:dyDescent="0.4">
      <c r="A227" s="232"/>
      <c r="B227" s="232"/>
      <c r="C227" s="232"/>
      <c r="D227" s="12"/>
      <c r="E227" s="232"/>
      <c r="F227" s="232"/>
      <c r="G227" s="233"/>
      <c r="H227" s="232"/>
      <c r="I227" s="233"/>
    </row>
    <row r="228" spans="1:9" s="234" customFormat="1" x14ac:dyDescent="0.4">
      <c r="A228" s="232"/>
      <c r="B228" s="232"/>
      <c r="C228" s="232"/>
      <c r="D228" s="12"/>
      <c r="E228" s="232"/>
      <c r="F228" s="232"/>
      <c r="G228" s="233"/>
      <c r="H228" s="232"/>
      <c r="I228" s="233"/>
    </row>
    <row r="229" spans="1:9" s="234" customFormat="1" x14ac:dyDescent="0.4">
      <c r="A229" s="232"/>
      <c r="B229" s="232"/>
      <c r="C229" s="232"/>
      <c r="D229" s="12"/>
      <c r="E229" s="232"/>
      <c r="F229" s="232"/>
      <c r="G229" s="233"/>
      <c r="H229" s="232"/>
      <c r="I229" s="233"/>
    </row>
    <row r="230" spans="1:9" s="234" customFormat="1" x14ac:dyDescent="0.4">
      <c r="A230" s="232"/>
      <c r="B230" s="232"/>
      <c r="C230" s="232"/>
      <c r="D230" s="12"/>
      <c r="E230" s="232"/>
      <c r="F230" s="232"/>
      <c r="G230" s="233"/>
      <c r="H230" s="232"/>
      <c r="I230" s="233"/>
    </row>
    <row r="231" spans="1:9" s="234" customFormat="1" x14ac:dyDescent="0.4">
      <c r="A231" s="232"/>
      <c r="B231" s="232"/>
      <c r="C231" s="232"/>
      <c r="D231" s="12"/>
      <c r="E231" s="232"/>
      <c r="F231" s="232"/>
      <c r="G231" s="233"/>
      <c r="H231" s="232"/>
      <c r="I231" s="233"/>
    </row>
    <row r="232" spans="1:9" s="234" customFormat="1" x14ac:dyDescent="0.4">
      <c r="A232" s="232"/>
      <c r="B232" s="232"/>
      <c r="C232" s="232"/>
      <c r="D232" s="12"/>
      <c r="E232" s="232"/>
      <c r="F232" s="232"/>
      <c r="G232" s="233"/>
      <c r="H232" s="232"/>
      <c r="I232" s="233"/>
    </row>
    <row r="233" spans="1:9" s="234" customFormat="1" x14ac:dyDescent="0.4">
      <c r="A233" s="232"/>
      <c r="B233" s="232"/>
      <c r="C233" s="232"/>
      <c r="D233" s="12"/>
      <c r="E233" s="232"/>
      <c r="F233" s="232"/>
      <c r="G233" s="233"/>
      <c r="H233" s="232"/>
      <c r="I233" s="233"/>
    </row>
    <row r="234" spans="1:9" s="234" customFormat="1" x14ac:dyDescent="0.4">
      <c r="A234" s="232"/>
      <c r="B234" s="232"/>
      <c r="C234" s="232"/>
      <c r="D234" s="12"/>
      <c r="E234" s="232"/>
      <c r="F234" s="232"/>
      <c r="G234" s="233"/>
      <c r="H234" s="232"/>
      <c r="I234" s="233"/>
    </row>
    <row r="235" spans="1:9" s="234" customFormat="1" x14ac:dyDescent="0.4">
      <c r="A235" s="232"/>
      <c r="B235" s="232"/>
      <c r="C235" s="232"/>
      <c r="D235" s="12"/>
      <c r="E235" s="232"/>
      <c r="F235" s="232"/>
      <c r="G235" s="233"/>
      <c r="H235" s="232"/>
      <c r="I235" s="233"/>
    </row>
    <row r="236" spans="1:9" s="234" customFormat="1" x14ac:dyDescent="0.4">
      <c r="A236" s="232"/>
      <c r="B236" s="232"/>
      <c r="C236" s="232"/>
      <c r="D236" s="12"/>
      <c r="E236" s="232"/>
      <c r="F236" s="232"/>
      <c r="G236" s="233"/>
      <c r="H236" s="232"/>
      <c r="I236" s="233"/>
    </row>
    <row r="237" spans="1:9" s="234" customFormat="1" x14ac:dyDescent="0.4">
      <c r="A237" s="232"/>
      <c r="B237" s="232"/>
      <c r="C237" s="232"/>
      <c r="D237" s="12"/>
      <c r="E237" s="232"/>
      <c r="F237" s="232"/>
      <c r="G237" s="233"/>
      <c r="H237" s="232"/>
      <c r="I237" s="233"/>
    </row>
    <row r="238" spans="1:9" s="234" customFormat="1" x14ac:dyDescent="0.4">
      <c r="A238" s="232"/>
      <c r="B238" s="232"/>
      <c r="C238" s="232"/>
      <c r="D238" s="12"/>
      <c r="E238" s="232"/>
      <c r="F238" s="232"/>
      <c r="G238" s="233"/>
      <c r="H238" s="232"/>
      <c r="I238" s="233"/>
    </row>
    <row r="239" spans="1:9" s="234" customFormat="1" x14ac:dyDescent="0.4">
      <c r="A239" s="232"/>
      <c r="B239" s="232"/>
      <c r="C239" s="232"/>
      <c r="D239" s="12"/>
      <c r="E239" s="232"/>
      <c r="F239" s="232"/>
      <c r="G239" s="233"/>
      <c r="H239" s="232"/>
      <c r="I239" s="233"/>
    </row>
    <row r="240" spans="1:9" s="234" customFormat="1" x14ac:dyDescent="0.4">
      <c r="A240" s="232"/>
      <c r="B240" s="232"/>
      <c r="C240" s="232"/>
      <c r="D240" s="12"/>
      <c r="E240" s="232"/>
      <c r="F240" s="232"/>
      <c r="G240" s="233"/>
      <c r="H240" s="232"/>
      <c r="I240" s="233"/>
    </row>
    <row r="241" spans="1:9" s="234" customFormat="1" x14ac:dyDescent="0.4">
      <c r="A241" s="232"/>
      <c r="B241" s="232"/>
      <c r="C241" s="232"/>
      <c r="D241" s="12"/>
      <c r="E241" s="232"/>
      <c r="F241" s="232"/>
      <c r="G241" s="233"/>
      <c r="H241" s="232"/>
      <c r="I241" s="233"/>
    </row>
  </sheetData>
  <mergeCells count="66">
    <mergeCell ref="G200:H200"/>
    <mergeCell ref="G201:H201"/>
    <mergeCell ref="B196:D196"/>
    <mergeCell ref="B173:D173"/>
    <mergeCell ref="G181:H181"/>
    <mergeCell ref="G182:H182"/>
    <mergeCell ref="B185:I185"/>
    <mergeCell ref="B187:D187"/>
    <mergeCell ref="G191:H191"/>
    <mergeCell ref="G192:H192"/>
    <mergeCell ref="B194:I194"/>
    <mergeCell ref="B152:I152"/>
    <mergeCell ref="B154:D154"/>
    <mergeCell ref="G168:H168"/>
    <mergeCell ref="G169:H169"/>
    <mergeCell ref="B171:I171"/>
    <mergeCell ref="G150:H150"/>
    <mergeCell ref="G139:H139"/>
    <mergeCell ref="G140:H140"/>
    <mergeCell ref="B142:I142"/>
    <mergeCell ref="B144:D144"/>
    <mergeCell ref="G149:H149"/>
    <mergeCell ref="B124:D124"/>
    <mergeCell ref="G129:H129"/>
    <mergeCell ref="G130:H130"/>
    <mergeCell ref="B132:I132"/>
    <mergeCell ref="B134:D134"/>
    <mergeCell ref="B111:I111"/>
    <mergeCell ref="B113:D113"/>
    <mergeCell ref="G119:H119"/>
    <mergeCell ref="G120:H120"/>
    <mergeCell ref="B122:I122"/>
    <mergeCell ref="B46:D46"/>
    <mergeCell ref="G52:H52"/>
    <mergeCell ref="G53:H53"/>
    <mergeCell ref="D2:E2"/>
    <mergeCell ref="B4:I5"/>
    <mergeCell ref="B7:I7"/>
    <mergeCell ref="B9:D9"/>
    <mergeCell ref="G29:H29"/>
    <mergeCell ref="G30:H30"/>
    <mergeCell ref="B32:I32"/>
    <mergeCell ref="B34:D34"/>
    <mergeCell ref="G41:H41"/>
    <mergeCell ref="G42:H42"/>
    <mergeCell ref="B44:I44"/>
    <mergeCell ref="B56:I56"/>
    <mergeCell ref="B58:D58"/>
    <mergeCell ref="G62:H62"/>
    <mergeCell ref="G63:H63"/>
    <mergeCell ref="B65:I65"/>
    <mergeCell ref="G80:H80"/>
    <mergeCell ref="G81:H81"/>
    <mergeCell ref="B67:D67"/>
    <mergeCell ref="G70:H70"/>
    <mergeCell ref="G71:H71"/>
    <mergeCell ref="B73:I73"/>
    <mergeCell ref="B75:D75"/>
    <mergeCell ref="B103:D103"/>
    <mergeCell ref="G107:H107"/>
    <mergeCell ref="G108:H108"/>
    <mergeCell ref="B83:I83"/>
    <mergeCell ref="B85:D85"/>
    <mergeCell ref="G98:H98"/>
    <mergeCell ref="G99:H99"/>
    <mergeCell ref="B101:I101"/>
  </mergeCells>
  <conditionalFormatting sqref="F4:F6 F69:F72">
    <cfRule type="containsText" dxfId="377" priority="389" operator="containsText" text="Fallada">
      <formula>NOT(ISERROR(SEARCH("Fallada",F4)))</formula>
    </cfRule>
    <cfRule type="containsText" dxfId="376" priority="390" operator="containsText" text="Ganada">
      <formula>NOT(ISERROR(SEARCH("Ganada",F4)))</formula>
    </cfRule>
  </conditionalFormatting>
  <conditionalFormatting sqref="F8:F28">
    <cfRule type="containsText" dxfId="375" priority="262" operator="containsText" text="Acertada">
      <formula>NOT(ISERROR(SEARCH("Acertada",F8)))</formula>
    </cfRule>
    <cfRule type="containsText" dxfId="374" priority="264" operator="containsText" text="Ganada">
      <formula>NOT(ISERROR(SEARCH("Ganada",F8)))</formula>
    </cfRule>
    <cfRule type="containsText" dxfId="373" priority="263" operator="containsText" text="Fallada">
      <formula>NOT(ISERROR(SEARCH("Fallada",F8)))</formula>
    </cfRule>
  </conditionalFormatting>
  <conditionalFormatting sqref="F30:F31">
    <cfRule type="containsText" dxfId="372" priority="387" operator="containsText" text="Ganada">
      <formula>NOT(ISERROR(SEARCH("Ganada",F30)))</formula>
    </cfRule>
    <cfRule type="containsText" dxfId="371" priority="386" operator="containsText" text="Fallada">
      <formula>NOT(ISERROR(SEARCH("Fallada",F30)))</formula>
    </cfRule>
    <cfRule type="containsText" dxfId="370" priority="385" operator="containsText" text="Acertada">
      <formula>NOT(ISERROR(SEARCH("Acertada",F30)))</formula>
    </cfRule>
  </conditionalFormatting>
  <conditionalFormatting sqref="F33:F40">
    <cfRule type="containsText" dxfId="369" priority="255" operator="containsText" text="Ganada">
      <formula>NOT(ISERROR(SEARCH("Ganada",F33)))</formula>
    </cfRule>
    <cfRule type="containsText" dxfId="368" priority="254" operator="containsText" text="Fallada">
      <formula>NOT(ISERROR(SEARCH("Fallada",F33)))</formula>
    </cfRule>
    <cfRule type="containsText" dxfId="367" priority="253" operator="containsText" text="Acertada">
      <formula>NOT(ISERROR(SEARCH("Acertada",F33)))</formula>
    </cfRule>
  </conditionalFormatting>
  <conditionalFormatting sqref="F42:F43">
    <cfRule type="containsText" dxfId="366" priority="282" operator="containsText" text="Ganada">
      <formula>NOT(ISERROR(SEARCH("Ganada",F42)))</formula>
    </cfRule>
    <cfRule type="containsText" dxfId="365" priority="281" operator="containsText" text="Fallada">
      <formula>NOT(ISERROR(SEARCH("Fallada",F42)))</formula>
    </cfRule>
    <cfRule type="containsText" dxfId="364" priority="280" operator="containsText" text="Acertada">
      <formula>NOT(ISERROR(SEARCH("Acertada",F42)))</formula>
    </cfRule>
  </conditionalFormatting>
  <conditionalFormatting sqref="F45:F51">
    <cfRule type="containsText" dxfId="363" priority="239" operator="containsText" text="Fallada">
      <formula>NOT(ISERROR(SEARCH("Fallada",F45)))</formula>
    </cfRule>
    <cfRule type="containsText" dxfId="362" priority="240" operator="containsText" text="Ganada">
      <formula>NOT(ISERROR(SEARCH("Ganada",F45)))</formula>
    </cfRule>
    <cfRule type="containsText" dxfId="361" priority="238" operator="containsText" text="Acertada">
      <formula>NOT(ISERROR(SEARCH("Acertada",F45)))</formula>
    </cfRule>
  </conditionalFormatting>
  <conditionalFormatting sqref="F53:F55">
    <cfRule type="containsText" dxfId="360" priority="237" operator="containsText" text="Ganada">
      <formula>NOT(ISERROR(SEARCH("Ganada",F53)))</formula>
    </cfRule>
    <cfRule type="containsText" dxfId="359" priority="236" operator="containsText" text="Fallada">
      <formula>NOT(ISERROR(SEARCH("Fallada",F53)))</formula>
    </cfRule>
    <cfRule type="containsText" dxfId="358" priority="235" operator="containsText" text="Acertada">
      <formula>NOT(ISERROR(SEARCH("Acertada",F53)))</formula>
    </cfRule>
  </conditionalFormatting>
  <conditionalFormatting sqref="F57:F61">
    <cfRule type="containsText" dxfId="357" priority="205" operator="containsText" text="Acertada">
      <formula>NOT(ISERROR(SEARCH("Acertada",F57)))</formula>
    </cfRule>
    <cfRule type="containsText" dxfId="356" priority="206" operator="containsText" text="Fallada">
      <formula>NOT(ISERROR(SEARCH("Fallada",F57)))</formula>
    </cfRule>
    <cfRule type="containsText" dxfId="355" priority="207" operator="containsText" text="Ganada">
      <formula>NOT(ISERROR(SEARCH("Ganada",F57)))</formula>
    </cfRule>
  </conditionalFormatting>
  <conditionalFormatting sqref="F63:F64">
    <cfRule type="containsText" dxfId="354" priority="225" operator="containsText" text="Ganada">
      <formula>NOT(ISERROR(SEARCH("Ganada",F63)))</formula>
    </cfRule>
    <cfRule type="containsText" dxfId="353" priority="223" operator="containsText" text="Acertada">
      <formula>NOT(ISERROR(SEARCH("Acertada",F63)))</formula>
    </cfRule>
    <cfRule type="containsText" dxfId="352" priority="224" operator="containsText" text="Fallada">
      <formula>NOT(ISERROR(SEARCH("Fallada",F63)))</formula>
    </cfRule>
  </conditionalFormatting>
  <conditionalFormatting sqref="F64">
    <cfRule type="containsText" dxfId="351" priority="234" operator="containsText" text="Ganada">
      <formula>NOT(ISERROR(SEARCH("Ganada",F64)))</formula>
    </cfRule>
    <cfRule type="containsText" dxfId="350" priority="233" operator="containsText" text="Fallada">
      <formula>NOT(ISERROR(SEARCH("Fallada",F64)))</formula>
    </cfRule>
    <cfRule type="containsText" dxfId="349" priority="232" operator="containsText" text="Acertada">
      <formula>NOT(ISERROR(SEARCH("Acertada",F64)))</formula>
    </cfRule>
  </conditionalFormatting>
  <conditionalFormatting sqref="F66:F67">
    <cfRule type="containsText" dxfId="348" priority="226" operator="containsText" text="Acertada">
      <formula>NOT(ISERROR(SEARCH("Acertada",F66)))</formula>
    </cfRule>
    <cfRule type="containsText" dxfId="347" priority="228" operator="containsText" text="Ganada">
      <formula>NOT(ISERROR(SEARCH("Ganada",F66)))</formula>
    </cfRule>
    <cfRule type="containsText" dxfId="346" priority="227" operator="containsText" text="Fallada">
      <formula>NOT(ISERROR(SEARCH("Fallada",F66)))</formula>
    </cfRule>
  </conditionalFormatting>
  <conditionalFormatting sqref="F66:F68">
    <cfRule type="containsText" dxfId="345" priority="204" operator="containsText" text="Ganada">
      <formula>NOT(ISERROR(SEARCH("Ganada",F66)))</formula>
    </cfRule>
    <cfRule type="containsText" dxfId="344" priority="203" operator="containsText" text="Fallada">
      <formula>NOT(ISERROR(SEARCH("Fallada",F66)))</formula>
    </cfRule>
    <cfRule type="containsText" dxfId="343" priority="202" operator="containsText" text="Acertada">
      <formula>NOT(ISERROR(SEARCH("Acertada",F66)))</formula>
    </cfRule>
  </conditionalFormatting>
  <conditionalFormatting sqref="F69:F72 F4:F6">
    <cfRule type="containsText" dxfId="342" priority="388" operator="containsText" text="Acertada">
      <formula>NOT(ISERROR(SEARCH("Acertada",F4)))</formula>
    </cfRule>
  </conditionalFormatting>
  <conditionalFormatting sqref="F71:F72">
    <cfRule type="containsText" dxfId="341" priority="229" operator="containsText" text="Acertada">
      <formula>NOT(ISERROR(SEARCH("Acertada",F71)))</formula>
    </cfRule>
    <cfRule type="containsText" dxfId="340" priority="230" operator="containsText" text="Fallada">
      <formula>NOT(ISERROR(SEARCH("Fallada",F71)))</formula>
    </cfRule>
    <cfRule type="containsText" dxfId="339" priority="231" operator="containsText" text="Ganada">
      <formula>NOT(ISERROR(SEARCH("Ganada",F71)))</formula>
    </cfRule>
  </conditionalFormatting>
  <conditionalFormatting sqref="F74:F79">
    <cfRule type="containsText" dxfId="338" priority="201" operator="containsText" text="Ganada">
      <formula>NOT(ISERROR(SEARCH("Ganada",F74)))</formula>
    </cfRule>
    <cfRule type="containsText" dxfId="337" priority="200" operator="containsText" text="Fallada">
      <formula>NOT(ISERROR(SEARCH("Fallada",F74)))</formula>
    </cfRule>
    <cfRule type="containsText" dxfId="336" priority="199" operator="containsText" text="Acertada">
      <formula>NOT(ISERROR(SEARCH("Acertada",F74)))</formula>
    </cfRule>
  </conditionalFormatting>
  <conditionalFormatting sqref="F79">
    <cfRule type="containsText" dxfId="335" priority="222" operator="containsText" text="Ganada">
      <formula>NOT(ISERROR(SEARCH("Ganada",F79)))</formula>
    </cfRule>
    <cfRule type="containsText" dxfId="334" priority="221" operator="containsText" text="Fallada">
      <formula>NOT(ISERROR(SEARCH("Fallada",F79)))</formula>
    </cfRule>
    <cfRule type="containsText" dxfId="333" priority="220" operator="containsText" text="Acertada">
      <formula>NOT(ISERROR(SEARCH("Acertada",F79)))</formula>
    </cfRule>
  </conditionalFormatting>
  <conditionalFormatting sqref="F81:F82">
    <cfRule type="containsText" dxfId="332" priority="198" operator="containsText" text="Ganada">
      <formula>NOT(ISERROR(SEARCH("Ganada",F81)))</formula>
    </cfRule>
    <cfRule type="containsText" dxfId="331" priority="197" operator="containsText" text="Fallada">
      <formula>NOT(ISERROR(SEARCH("Fallada",F81)))</formula>
    </cfRule>
    <cfRule type="containsText" dxfId="330" priority="196" operator="containsText" text="Acertada">
      <formula>NOT(ISERROR(SEARCH("Acertada",F81)))</formula>
    </cfRule>
  </conditionalFormatting>
  <conditionalFormatting sqref="F84:F97">
    <cfRule type="containsText" dxfId="329" priority="174" operator="containsText" text="Ganada">
      <formula>NOT(ISERROR(SEARCH("Ganada",F84)))</formula>
    </cfRule>
    <cfRule type="containsText" dxfId="328" priority="173" operator="containsText" text="Fallada">
      <formula>NOT(ISERROR(SEARCH("Fallada",F84)))</formula>
    </cfRule>
    <cfRule type="containsText" dxfId="327" priority="172" operator="containsText" text="Acertada">
      <formula>NOT(ISERROR(SEARCH("Acertada",F84)))</formula>
    </cfRule>
  </conditionalFormatting>
  <conditionalFormatting sqref="F99:F100">
    <cfRule type="containsText" dxfId="326" priority="171" operator="containsText" text="Ganada">
      <formula>NOT(ISERROR(SEARCH("Ganada",F99)))</formula>
    </cfRule>
    <cfRule type="containsText" dxfId="325" priority="170" operator="containsText" text="Fallada">
      <formula>NOT(ISERROR(SEARCH("Fallada",F99)))</formula>
    </cfRule>
    <cfRule type="containsText" dxfId="324" priority="169" operator="containsText" text="Acertada">
      <formula>NOT(ISERROR(SEARCH("Acertada",F99)))</formula>
    </cfRule>
  </conditionalFormatting>
  <conditionalFormatting sqref="F100">
    <cfRule type="containsText" dxfId="323" priority="168" operator="containsText" text="Ganada">
      <formula>NOT(ISERROR(SEARCH("Ganada",F100)))</formula>
    </cfRule>
    <cfRule type="containsText" dxfId="322" priority="167" operator="containsText" text="Fallada">
      <formula>NOT(ISERROR(SEARCH("Fallada",F100)))</formula>
    </cfRule>
    <cfRule type="containsText" dxfId="321" priority="166" operator="containsText" text="Acertada">
      <formula>NOT(ISERROR(SEARCH("Acertada",F100)))</formula>
    </cfRule>
  </conditionalFormatting>
  <conditionalFormatting sqref="F102:F106">
    <cfRule type="containsText" dxfId="320" priority="155" operator="containsText" text="Fallada">
      <formula>NOT(ISERROR(SEARCH("Fallada",F102)))</formula>
    </cfRule>
    <cfRule type="containsText" dxfId="319" priority="156" operator="containsText" text="Ganada">
      <formula>NOT(ISERROR(SEARCH("Ganada",F102)))</formula>
    </cfRule>
    <cfRule type="containsText" dxfId="318" priority="154" operator="containsText" text="Acertada">
      <formula>NOT(ISERROR(SEARCH("Acertada",F102)))</formula>
    </cfRule>
  </conditionalFormatting>
  <conditionalFormatting sqref="F108:F110">
    <cfRule type="containsText" dxfId="317" priority="148" operator="containsText" text="Acertada">
      <formula>NOT(ISERROR(SEARCH("Acertada",F108)))</formula>
    </cfRule>
    <cfRule type="containsText" dxfId="316" priority="149" operator="containsText" text="Fallada">
      <formula>NOT(ISERROR(SEARCH("Fallada",F108)))</formula>
    </cfRule>
    <cfRule type="containsText" dxfId="315" priority="150" operator="containsText" text="Ganada">
      <formula>NOT(ISERROR(SEARCH("Ganada",F108)))</formula>
    </cfRule>
  </conditionalFormatting>
  <conditionalFormatting sqref="F112:F118">
    <cfRule type="containsText" dxfId="314" priority="90" operator="containsText" text="Ganada">
      <formula>NOT(ISERROR(SEARCH("Ganada",F112)))</formula>
    </cfRule>
    <cfRule type="containsText" dxfId="313" priority="89" operator="containsText" text="Fallada">
      <formula>NOT(ISERROR(SEARCH("Fallada",F112)))</formula>
    </cfRule>
    <cfRule type="containsText" dxfId="312" priority="88" operator="containsText" text="Acertada">
      <formula>NOT(ISERROR(SEARCH("Acertada",F112)))</formula>
    </cfRule>
  </conditionalFormatting>
  <conditionalFormatting sqref="F120:F121">
    <cfRule type="containsText" dxfId="311" priority="137" operator="containsText" text="Fallada">
      <formula>NOT(ISERROR(SEARCH("Fallada",F120)))</formula>
    </cfRule>
    <cfRule type="containsText" dxfId="310" priority="138" operator="containsText" text="Ganada">
      <formula>NOT(ISERROR(SEARCH("Ganada",F120)))</formula>
    </cfRule>
    <cfRule type="containsText" dxfId="309" priority="136" operator="containsText" text="Acertada">
      <formula>NOT(ISERROR(SEARCH("Acertada",F120)))</formula>
    </cfRule>
  </conditionalFormatting>
  <conditionalFormatting sqref="F121">
    <cfRule type="containsText" dxfId="308" priority="147" operator="containsText" text="Ganada">
      <formula>NOT(ISERROR(SEARCH("Ganada",F121)))</formula>
    </cfRule>
    <cfRule type="containsText" dxfId="307" priority="146" operator="containsText" text="Fallada">
      <formula>NOT(ISERROR(SEARCH("Fallada",F121)))</formula>
    </cfRule>
    <cfRule type="containsText" dxfId="306" priority="145" operator="containsText" text="Acertada">
      <formula>NOT(ISERROR(SEARCH("Acertada",F121)))</formula>
    </cfRule>
  </conditionalFormatting>
  <conditionalFormatting sqref="F123:F124">
    <cfRule type="containsText" dxfId="305" priority="141" operator="containsText" text="Ganada">
      <formula>NOT(ISERROR(SEARCH("Ganada",F123)))</formula>
    </cfRule>
    <cfRule type="containsText" dxfId="304" priority="140" operator="containsText" text="Fallada">
      <formula>NOT(ISERROR(SEARCH("Fallada",F123)))</formula>
    </cfRule>
    <cfRule type="containsText" dxfId="303" priority="139" operator="containsText" text="Acertada">
      <formula>NOT(ISERROR(SEARCH("Acertada",F123)))</formula>
    </cfRule>
  </conditionalFormatting>
  <conditionalFormatting sqref="F123:F128">
    <cfRule type="containsText" dxfId="302" priority="99" operator="containsText" text="Ganada">
      <formula>NOT(ISERROR(SEARCH("Ganada",F123)))</formula>
    </cfRule>
    <cfRule type="containsText" dxfId="301" priority="98" operator="containsText" text="Fallada">
      <formula>NOT(ISERROR(SEARCH("Fallada",F123)))</formula>
    </cfRule>
    <cfRule type="containsText" dxfId="300" priority="97" operator="containsText" text="Acertada">
      <formula>NOT(ISERROR(SEARCH("Acertada",F123)))</formula>
    </cfRule>
  </conditionalFormatting>
  <conditionalFormatting sqref="F129:F131">
    <cfRule type="containsText" dxfId="299" priority="151" operator="containsText" text="Acertada">
      <formula>NOT(ISERROR(SEARCH("Acertada",F129)))</formula>
    </cfRule>
    <cfRule type="containsText" dxfId="298" priority="152" operator="containsText" text="Fallada">
      <formula>NOT(ISERROR(SEARCH("Fallada",F129)))</formula>
    </cfRule>
    <cfRule type="containsText" dxfId="297" priority="153" operator="containsText" text="Ganada">
      <formula>NOT(ISERROR(SEARCH("Ganada",F129)))</formula>
    </cfRule>
  </conditionalFormatting>
  <conditionalFormatting sqref="F130:F131">
    <cfRule type="containsText" dxfId="296" priority="144" operator="containsText" text="Ganada">
      <formula>NOT(ISERROR(SEARCH("Ganada",F130)))</formula>
    </cfRule>
    <cfRule type="containsText" dxfId="295" priority="143" operator="containsText" text="Fallada">
      <formula>NOT(ISERROR(SEARCH("Fallada",F130)))</formula>
    </cfRule>
    <cfRule type="containsText" dxfId="294" priority="142" operator="containsText" text="Acertada">
      <formula>NOT(ISERROR(SEARCH("Acertada",F130)))</formula>
    </cfRule>
  </conditionalFormatting>
  <conditionalFormatting sqref="F133:F138">
    <cfRule type="containsText" dxfId="293" priority="102" operator="containsText" text="Ganada">
      <formula>NOT(ISERROR(SEARCH("Ganada",F133)))</formula>
    </cfRule>
    <cfRule type="containsText" dxfId="292" priority="101" operator="containsText" text="Fallada">
      <formula>NOT(ISERROR(SEARCH("Fallada",F133)))</formula>
    </cfRule>
    <cfRule type="containsText" dxfId="291" priority="100" operator="containsText" text="Acertada">
      <formula>NOT(ISERROR(SEARCH("Acertada",F133)))</formula>
    </cfRule>
  </conditionalFormatting>
  <conditionalFormatting sqref="F140:F141">
    <cfRule type="containsText" dxfId="290" priority="118" operator="containsText" text="Acertada">
      <formula>NOT(ISERROR(SEARCH("Acertada",F140)))</formula>
    </cfRule>
    <cfRule type="containsText" dxfId="289" priority="120" operator="containsText" text="Ganada">
      <formula>NOT(ISERROR(SEARCH("Ganada",F140)))</formula>
    </cfRule>
    <cfRule type="containsText" dxfId="288" priority="119" operator="containsText" text="Fallada">
      <formula>NOT(ISERROR(SEARCH("Fallada",F140)))</formula>
    </cfRule>
  </conditionalFormatting>
  <conditionalFormatting sqref="F143:F148">
    <cfRule type="containsText" dxfId="287" priority="114" operator="containsText" text="Ganada">
      <formula>NOT(ISERROR(SEARCH("Ganada",F143)))</formula>
    </cfRule>
    <cfRule type="containsText" dxfId="286" priority="113" operator="containsText" text="Fallada">
      <formula>NOT(ISERROR(SEARCH("Fallada",F143)))</formula>
    </cfRule>
    <cfRule type="containsText" dxfId="285" priority="112" operator="containsText" text="Acertada">
      <formula>NOT(ISERROR(SEARCH("Acertada",F143)))</formula>
    </cfRule>
  </conditionalFormatting>
  <conditionalFormatting sqref="F150:F151">
    <cfRule type="containsText" dxfId="284" priority="87" operator="containsText" text="Ganada">
      <formula>NOT(ISERROR(SEARCH("Ganada",F150)))</formula>
    </cfRule>
    <cfRule type="containsText" dxfId="283" priority="86" operator="containsText" text="Fallada">
      <formula>NOT(ISERROR(SEARCH("Fallada",F150)))</formula>
    </cfRule>
    <cfRule type="containsText" dxfId="282" priority="85" operator="containsText" text="Acertada">
      <formula>NOT(ISERROR(SEARCH("Acertada",F150)))</formula>
    </cfRule>
  </conditionalFormatting>
  <conditionalFormatting sqref="F153:F167">
    <cfRule type="containsText" dxfId="281" priority="63" operator="containsText" text="Ganada">
      <formula>NOT(ISERROR(SEARCH("Ganada",F153)))</formula>
    </cfRule>
    <cfRule type="containsText" dxfId="280" priority="62" operator="containsText" text="Fallada">
      <formula>NOT(ISERROR(SEARCH("Fallada",F153)))</formula>
    </cfRule>
    <cfRule type="containsText" dxfId="279" priority="61" operator="containsText" text="Acertada">
      <formula>NOT(ISERROR(SEARCH("Acertada",F153)))</formula>
    </cfRule>
  </conditionalFormatting>
  <conditionalFormatting sqref="F169:F170">
    <cfRule type="containsText" dxfId="278" priority="60" operator="containsText" text="Ganada">
      <formula>NOT(ISERROR(SEARCH("Ganada",F169)))</formula>
    </cfRule>
    <cfRule type="containsText" dxfId="277" priority="59" operator="containsText" text="Fallada">
      <formula>NOT(ISERROR(SEARCH("Fallada",F169)))</formula>
    </cfRule>
    <cfRule type="containsText" dxfId="276" priority="58" operator="containsText" text="Acertada">
      <formula>NOT(ISERROR(SEARCH("Acertada",F169)))</formula>
    </cfRule>
  </conditionalFormatting>
  <conditionalFormatting sqref="F172:F180">
    <cfRule type="containsText" dxfId="275" priority="33" operator="containsText" text="Ganada">
      <formula>NOT(ISERROR(SEARCH("Ganada",F172)))</formula>
    </cfRule>
    <cfRule type="containsText" dxfId="274" priority="32" operator="containsText" text="Fallada">
      <formula>NOT(ISERROR(SEARCH("Fallada",F172)))</formula>
    </cfRule>
    <cfRule type="containsText" dxfId="273" priority="31" operator="containsText" text="Acertada">
      <formula>NOT(ISERROR(SEARCH("Acertada",F172)))</formula>
    </cfRule>
  </conditionalFormatting>
  <conditionalFormatting sqref="F182:F184">
    <cfRule type="containsText" dxfId="272" priority="27" operator="containsText" text="Ganada">
      <formula>NOT(ISERROR(SEARCH("Ganada",F182)))</formula>
    </cfRule>
    <cfRule type="containsText" dxfId="271" priority="25" operator="containsText" text="Acertada">
      <formula>NOT(ISERROR(SEARCH("Acertada",F182)))</formula>
    </cfRule>
    <cfRule type="containsText" dxfId="270" priority="26" operator="containsText" text="Fallada">
      <formula>NOT(ISERROR(SEARCH("Fallada",F182)))</formula>
    </cfRule>
  </conditionalFormatting>
  <conditionalFormatting sqref="F186:F190">
    <cfRule type="containsText" dxfId="269" priority="2" operator="containsText" text="Fallada">
      <formula>NOT(ISERROR(SEARCH("Fallada",F186)))</formula>
    </cfRule>
    <cfRule type="containsText" dxfId="268" priority="3" operator="containsText" text="Ganada">
      <formula>NOT(ISERROR(SEARCH("Ganada",F186)))</formula>
    </cfRule>
    <cfRule type="containsText" dxfId="267" priority="1" operator="containsText" text="Acertada">
      <formula>NOT(ISERROR(SEARCH("Acertada",F186)))</formula>
    </cfRule>
  </conditionalFormatting>
  <conditionalFormatting sqref="F192:F193">
    <cfRule type="containsText" dxfId="266" priority="15" operator="containsText" text="Ganada">
      <formula>NOT(ISERROR(SEARCH("Ganada",F192)))</formula>
    </cfRule>
    <cfRule type="containsText" dxfId="265" priority="14" operator="containsText" text="Fallada">
      <formula>NOT(ISERROR(SEARCH("Fallada",F192)))</formula>
    </cfRule>
    <cfRule type="containsText" dxfId="264" priority="13" operator="containsText" text="Acertada">
      <formula>NOT(ISERROR(SEARCH("Acertada",F192)))</formula>
    </cfRule>
  </conditionalFormatting>
  <conditionalFormatting sqref="F193">
    <cfRule type="containsText" dxfId="263" priority="23" operator="containsText" text="Fallada">
      <formula>NOT(ISERROR(SEARCH("Fallada",F193)))</formula>
    </cfRule>
    <cfRule type="containsText" dxfId="262" priority="24" operator="containsText" text="Ganada">
      <formula>NOT(ISERROR(SEARCH("Ganada",F193)))</formula>
    </cfRule>
    <cfRule type="containsText" dxfId="261" priority="22" operator="containsText" text="Acertada">
      <formula>NOT(ISERROR(SEARCH("Acertada",F193)))</formula>
    </cfRule>
  </conditionalFormatting>
  <conditionalFormatting sqref="F195:F196">
    <cfRule type="containsText" dxfId="260" priority="18" operator="containsText" text="Ganada">
      <formula>NOT(ISERROR(SEARCH("Ganada",F195)))</formula>
    </cfRule>
    <cfRule type="containsText" dxfId="259" priority="17" operator="containsText" text="Fallada">
      <formula>NOT(ISERROR(SEARCH("Fallada",F195)))</formula>
    </cfRule>
    <cfRule type="containsText" dxfId="258" priority="16" operator="containsText" text="Acertada">
      <formula>NOT(ISERROR(SEARCH("Acertada",F195)))</formula>
    </cfRule>
  </conditionalFormatting>
  <conditionalFormatting sqref="F195:F199">
    <cfRule type="containsText" dxfId="257" priority="6" operator="containsText" text="Ganada">
      <formula>NOT(ISERROR(SEARCH("Ganada",F195)))</formula>
    </cfRule>
    <cfRule type="containsText" dxfId="256" priority="5" operator="containsText" text="Fallada">
      <formula>NOT(ISERROR(SEARCH("Fallada",F195)))</formula>
    </cfRule>
    <cfRule type="containsText" dxfId="255" priority="4" operator="containsText" text="Acertada">
      <formula>NOT(ISERROR(SEARCH("Acertada",F195)))</formula>
    </cfRule>
  </conditionalFormatting>
  <conditionalFormatting sqref="F200:F1048576">
    <cfRule type="containsText" dxfId="254" priority="30" operator="containsText" text="Ganada">
      <formula>NOT(ISERROR(SEARCH("Ganada",F200)))</formula>
    </cfRule>
    <cfRule type="containsText" dxfId="253" priority="28" operator="containsText" text="Acertada">
      <formula>NOT(ISERROR(SEARCH("Acertada",F200)))</formula>
    </cfRule>
    <cfRule type="containsText" dxfId="252" priority="29" operator="containsText" text="Fallada">
      <formula>NOT(ISERROR(SEARCH("Fallada",F200)))</formula>
    </cfRule>
  </conditionalFormatting>
  <conditionalFormatting sqref="F201:F202">
    <cfRule type="containsText" dxfId="251" priority="21" operator="containsText" text="Ganada">
      <formula>NOT(ISERROR(SEARCH("Ganada",F201)))</formula>
    </cfRule>
    <cfRule type="containsText" dxfId="250" priority="20" operator="containsText" text="Fallada">
      <formula>NOT(ISERROR(SEARCH("Fallada",F201)))</formula>
    </cfRule>
    <cfRule type="containsText" dxfId="249" priority="19" operator="containsText" text="Acertada">
      <formula>NOT(ISERROR(SEARCH("Acertada",F201)))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F132-613D-4FF8-817E-2FF2988460F8}">
  <dimension ref="A1:AD298"/>
  <sheetViews>
    <sheetView topLeftCell="A49" workbookViewId="0">
      <selection activeCell="F88" sqref="F88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1.074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69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278</v>
      </c>
      <c r="C7" s="324"/>
      <c r="D7" s="324"/>
      <c r="E7" s="324"/>
      <c r="F7" s="324"/>
      <c r="G7" s="324"/>
      <c r="H7" s="324"/>
      <c r="I7" s="325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42" t="s">
        <v>2</v>
      </c>
      <c r="C9" s="343"/>
      <c r="D9" s="344"/>
      <c r="E9" s="69" t="s">
        <v>1</v>
      </c>
      <c r="F9" s="69" t="s">
        <v>5</v>
      </c>
      <c r="G9" s="70" t="s">
        <v>0</v>
      </c>
      <c r="H9" s="69" t="s">
        <v>6</v>
      </c>
      <c r="I9" s="71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72">
        <v>1</v>
      </c>
      <c r="C10" s="73"/>
      <c r="D10" s="76" t="s">
        <v>150</v>
      </c>
      <c r="E10" s="77" t="s">
        <v>280</v>
      </c>
      <c r="F10" s="78" t="s">
        <v>89</v>
      </c>
      <c r="G10" s="79">
        <v>2.75</v>
      </c>
      <c r="H10" s="80">
        <v>0.75</v>
      </c>
      <c r="I10" s="81">
        <v>-0.75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28">
        <v>2</v>
      </c>
      <c r="C11" s="24"/>
      <c r="D11" s="13" t="s">
        <v>150</v>
      </c>
      <c r="E11" s="34" t="s">
        <v>281</v>
      </c>
      <c r="F11" s="1" t="s">
        <v>89</v>
      </c>
      <c r="G11" s="30">
        <v>1.72</v>
      </c>
      <c r="H11" s="25">
        <v>1</v>
      </c>
      <c r="I11" s="43">
        <v>-1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28">
        <v>3</v>
      </c>
      <c r="C12" s="24"/>
      <c r="D12" s="13" t="s">
        <v>150</v>
      </c>
      <c r="E12" s="34" t="s">
        <v>282</v>
      </c>
      <c r="F12" s="1" t="s">
        <v>89</v>
      </c>
      <c r="G12" s="30">
        <v>1.84</v>
      </c>
      <c r="H12" s="25">
        <v>1.25</v>
      </c>
      <c r="I12" s="43">
        <v>-1.25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118">
        <v>4</v>
      </c>
      <c r="C13" s="119"/>
      <c r="D13" s="120" t="s">
        <v>150</v>
      </c>
      <c r="E13" s="166" t="s">
        <v>283</v>
      </c>
      <c r="F13" s="122" t="s">
        <v>88</v>
      </c>
      <c r="G13" s="130">
        <v>1.75</v>
      </c>
      <c r="H13" s="124">
        <v>1.25</v>
      </c>
      <c r="I13" s="131">
        <f t="shared" ref="I13:I33" si="0">(G13*H13)-H13</f>
        <v>0.9375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28">
        <v>5</v>
      </c>
      <c r="C14" s="24"/>
      <c r="D14" s="13" t="s">
        <v>8</v>
      </c>
      <c r="E14" s="34" t="s">
        <v>157</v>
      </c>
      <c r="F14" s="1" t="s">
        <v>89</v>
      </c>
      <c r="G14" s="30">
        <v>2.75</v>
      </c>
      <c r="H14" s="25">
        <v>0.75</v>
      </c>
      <c r="I14" s="43">
        <v>-0.75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28">
        <v>6</v>
      </c>
      <c r="C15" s="24"/>
      <c r="D15" s="13" t="s">
        <v>8</v>
      </c>
      <c r="E15" s="34" t="s">
        <v>285</v>
      </c>
      <c r="F15" s="1" t="s">
        <v>89</v>
      </c>
      <c r="G15" s="30">
        <v>6</v>
      </c>
      <c r="H15" s="25">
        <v>0.25</v>
      </c>
      <c r="I15" s="43">
        <v>-0.25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28">
        <v>7</v>
      </c>
      <c r="C16" s="24"/>
      <c r="D16" s="13" t="s">
        <v>8</v>
      </c>
      <c r="E16" s="34" t="s">
        <v>287</v>
      </c>
      <c r="F16" s="1" t="s">
        <v>89</v>
      </c>
      <c r="G16" s="30">
        <v>3.2</v>
      </c>
      <c r="H16" s="25">
        <v>0.5</v>
      </c>
      <c r="I16" s="43">
        <v>-0.5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28">
        <v>8</v>
      </c>
      <c r="C17" s="24"/>
      <c r="D17" s="13" t="s">
        <v>8</v>
      </c>
      <c r="E17" s="34" t="s">
        <v>288</v>
      </c>
      <c r="F17" s="1" t="s">
        <v>89</v>
      </c>
      <c r="G17" s="30">
        <v>2.7</v>
      </c>
      <c r="H17" s="25">
        <v>0.75</v>
      </c>
      <c r="I17" s="43">
        <v>-0.75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28">
        <v>9</v>
      </c>
      <c r="C18" s="24"/>
      <c r="D18" s="13" t="s">
        <v>8</v>
      </c>
      <c r="E18" s="34" t="s">
        <v>289</v>
      </c>
      <c r="F18" s="1" t="s">
        <v>89</v>
      </c>
      <c r="G18" s="30">
        <v>1.86</v>
      </c>
      <c r="H18" s="25">
        <v>1</v>
      </c>
      <c r="I18" s="43">
        <v>-1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28">
        <v>10</v>
      </c>
      <c r="C19" s="24"/>
      <c r="D19" s="13" t="s">
        <v>8</v>
      </c>
      <c r="E19" s="34" t="s">
        <v>290</v>
      </c>
      <c r="F19" s="1" t="s">
        <v>89</v>
      </c>
      <c r="G19" s="30">
        <v>4.5</v>
      </c>
      <c r="H19" s="25">
        <v>0.5</v>
      </c>
      <c r="I19" s="43">
        <v>-0.5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28">
        <v>11</v>
      </c>
      <c r="C20" s="24"/>
      <c r="D20" s="13" t="s">
        <v>8</v>
      </c>
      <c r="E20" s="34" t="s">
        <v>290</v>
      </c>
      <c r="F20" s="1" t="s">
        <v>89</v>
      </c>
      <c r="G20" s="30">
        <v>3</v>
      </c>
      <c r="H20" s="25">
        <v>1</v>
      </c>
      <c r="I20" s="43">
        <v>-1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x14ac:dyDescent="0.4">
      <c r="A21" s="6"/>
      <c r="B21" s="28">
        <v>12</v>
      </c>
      <c r="C21" s="24"/>
      <c r="D21" s="13" t="s">
        <v>10</v>
      </c>
      <c r="E21" s="34" t="s">
        <v>284</v>
      </c>
      <c r="F21" s="1" t="s">
        <v>89</v>
      </c>
      <c r="G21" s="30">
        <v>2.2599999999999998</v>
      </c>
      <c r="H21" s="25">
        <v>1</v>
      </c>
      <c r="I21" s="43">
        <v>-1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30" customHeight="1" x14ac:dyDescent="0.4">
      <c r="A22" s="6"/>
      <c r="B22" s="118">
        <v>13</v>
      </c>
      <c r="C22" s="119"/>
      <c r="D22" s="120" t="s">
        <v>10</v>
      </c>
      <c r="E22" s="129" t="s">
        <v>286</v>
      </c>
      <c r="F22" s="122" t="s">
        <v>88</v>
      </c>
      <c r="G22" s="130">
        <v>2</v>
      </c>
      <c r="H22" s="124">
        <v>1</v>
      </c>
      <c r="I22" s="131">
        <f t="shared" si="0"/>
        <v>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ht="30" customHeight="1" x14ac:dyDescent="0.4">
      <c r="A23" s="6"/>
      <c r="B23" s="28">
        <v>14</v>
      </c>
      <c r="C23" s="24"/>
      <c r="D23" s="13" t="s">
        <v>10</v>
      </c>
      <c r="E23" s="185" t="s">
        <v>291</v>
      </c>
      <c r="F23" s="1" t="s">
        <v>89</v>
      </c>
      <c r="G23" s="30">
        <v>2</v>
      </c>
      <c r="H23" s="25">
        <v>1</v>
      </c>
      <c r="I23" s="43">
        <v>-1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5" customFormat="1" ht="30" customHeight="1" x14ac:dyDescent="0.4">
      <c r="A24" s="6"/>
      <c r="B24" s="28">
        <v>15</v>
      </c>
      <c r="C24" s="24"/>
      <c r="D24" s="13" t="s">
        <v>10</v>
      </c>
      <c r="E24" s="34" t="s">
        <v>292</v>
      </c>
      <c r="F24" s="1" t="s">
        <v>89</v>
      </c>
      <c r="G24" s="30">
        <v>7</v>
      </c>
      <c r="H24" s="25">
        <v>0.25</v>
      </c>
      <c r="I24" s="43">
        <v>-0.25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ht="30" customHeight="1" x14ac:dyDescent="0.4">
      <c r="A25" s="6"/>
      <c r="B25" s="28">
        <v>16</v>
      </c>
      <c r="C25" s="24"/>
      <c r="D25" s="13" t="s">
        <v>10</v>
      </c>
      <c r="E25" s="34" t="s">
        <v>293</v>
      </c>
      <c r="F25" s="1" t="s">
        <v>89</v>
      </c>
      <c r="G25" s="30">
        <v>2</v>
      </c>
      <c r="H25" s="25">
        <v>1</v>
      </c>
      <c r="I25" s="43">
        <v>-1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30" customHeight="1" x14ac:dyDescent="0.4">
      <c r="A26" s="6"/>
      <c r="B26" s="28">
        <v>17</v>
      </c>
      <c r="C26" s="24"/>
      <c r="D26" s="13" t="s">
        <v>9</v>
      </c>
      <c r="E26" s="34" t="s">
        <v>294</v>
      </c>
      <c r="F26" s="1" t="s">
        <v>89</v>
      </c>
      <c r="G26" s="30">
        <v>2.75</v>
      </c>
      <c r="H26" s="25">
        <v>1</v>
      </c>
      <c r="I26" s="43">
        <v>-1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30" customHeight="1" x14ac:dyDescent="0.4">
      <c r="A27" s="6"/>
      <c r="B27" s="28">
        <v>18</v>
      </c>
      <c r="C27" s="24"/>
      <c r="D27" s="13" t="s">
        <v>9</v>
      </c>
      <c r="E27" s="34" t="s">
        <v>295</v>
      </c>
      <c r="F27" s="1" t="s">
        <v>89</v>
      </c>
      <c r="G27" s="30">
        <v>2.5</v>
      </c>
      <c r="H27" s="25">
        <v>0.75</v>
      </c>
      <c r="I27" s="43">
        <v>-0.75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ht="30" customHeight="1" x14ac:dyDescent="0.4">
      <c r="A28" s="6"/>
      <c r="B28" s="118">
        <v>19</v>
      </c>
      <c r="C28" s="119"/>
      <c r="D28" s="120" t="s">
        <v>9</v>
      </c>
      <c r="E28" s="129" t="s">
        <v>296</v>
      </c>
      <c r="F28" s="122" t="s">
        <v>88</v>
      </c>
      <c r="G28" s="130">
        <v>2.87</v>
      </c>
      <c r="H28" s="124">
        <v>1</v>
      </c>
      <c r="I28" s="131">
        <f t="shared" si="0"/>
        <v>1.87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5" customFormat="1" ht="30" customHeight="1" x14ac:dyDescent="0.4">
      <c r="A29" s="6"/>
      <c r="B29" s="28">
        <v>20</v>
      </c>
      <c r="C29" s="24"/>
      <c r="D29" s="13" t="s">
        <v>9</v>
      </c>
      <c r="E29" s="34" t="s">
        <v>297</v>
      </c>
      <c r="F29" s="1" t="s">
        <v>89</v>
      </c>
      <c r="G29" s="30">
        <v>3.5</v>
      </c>
      <c r="H29" s="25">
        <v>1.25</v>
      </c>
      <c r="I29" s="43">
        <v>-1.25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5" customFormat="1" ht="30" customHeight="1" x14ac:dyDescent="0.4">
      <c r="A30" s="6"/>
      <c r="B30" s="28">
        <v>21</v>
      </c>
      <c r="C30" s="24"/>
      <c r="D30" s="13" t="s">
        <v>9</v>
      </c>
      <c r="E30" s="34" t="s">
        <v>298</v>
      </c>
      <c r="F30" s="1" t="s">
        <v>89</v>
      </c>
      <c r="G30" s="30">
        <v>2.15</v>
      </c>
      <c r="H30" s="25">
        <v>1</v>
      </c>
      <c r="I30" s="43">
        <v>-1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5" customFormat="1" ht="30" customHeight="1" x14ac:dyDescent="0.4">
      <c r="A31" s="6"/>
      <c r="B31" s="28">
        <v>22</v>
      </c>
      <c r="C31" s="24"/>
      <c r="D31" s="13" t="s">
        <v>9</v>
      </c>
      <c r="E31" s="34" t="s">
        <v>299</v>
      </c>
      <c r="F31" s="1" t="s">
        <v>89</v>
      </c>
      <c r="G31" s="30">
        <v>2.75</v>
      </c>
      <c r="H31" s="25">
        <v>0.75</v>
      </c>
      <c r="I31" s="43">
        <v>-0.75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ht="30" customHeight="1" x14ac:dyDescent="0.4">
      <c r="A32" s="6"/>
      <c r="B32" s="186">
        <v>23</v>
      </c>
      <c r="C32" s="187"/>
      <c r="D32" s="188" t="s">
        <v>9</v>
      </c>
      <c r="E32" s="189" t="s">
        <v>203</v>
      </c>
      <c r="F32" s="122" t="s">
        <v>88</v>
      </c>
      <c r="G32" s="190">
        <v>1.6</v>
      </c>
      <c r="H32" s="191">
        <v>1.25</v>
      </c>
      <c r="I32" s="131">
        <f t="shared" si="0"/>
        <v>0.75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30" customHeight="1" x14ac:dyDescent="0.4">
      <c r="A33" s="6"/>
      <c r="B33" s="186">
        <v>24</v>
      </c>
      <c r="C33" s="187"/>
      <c r="D33" s="188" t="s">
        <v>9</v>
      </c>
      <c r="E33" s="189" t="s">
        <v>204</v>
      </c>
      <c r="F33" s="122" t="s">
        <v>88</v>
      </c>
      <c r="G33" s="190">
        <v>2.4500000000000002</v>
      </c>
      <c r="H33" s="191">
        <v>0.75</v>
      </c>
      <c r="I33" s="131">
        <f t="shared" si="0"/>
        <v>1.0875000000000001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5" customFormat="1" ht="30" customHeight="1" thickBot="1" x14ac:dyDescent="0.45">
      <c r="A34" s="6"/>
      <c r="B34" s="29">
        <v>25</v>
      </c>
      <c r="C34" s="26"/>
      <c r="D34" s="16" t="s">
        <v>9</v>
      </c>
      <c r="E34" s="35" t="s">
        <v>300</v>
      </c>
      <c r="F34" s="15" t="s">
        <v>89</v>
      </c>
      <c r="G34" s="32">
        <v>2.77</v>
      </c>
      <c r="H34" s="27">
        <v>1.25</v>
      </c>
      <c r="I34" s="45">
        <v>-1.25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37" customFormat="1" ht="25" customHeight="1" x14ac:dyDescent="0.3">
      <c r="A35" s="36"/>
      <c r="B35" s="42"/>
      <c r="C35" s="42"/>
      <c r="D35" s="42"/>
      <c r="E35" s="42"/>
      <c r="F35" s="68">
        <f>SUM(H10:H34)</f>
        <v>22.25</v>
      </c>
      <c r="G35" s="351" t="s">
        <v>111</v>
      </c>
      <c r="H35" s="352"/>
      <c r="I35" s="108">
        <f>SUM(I10:I34)</f>
        <v>-11.354999999999999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s="40" customFormat="1" ht="25" customHeight="1" thickBot="1" x14ac:dyDescent="0.45">
      <c r="A36" s="38"/>
      <c r="B36" s="39"/>
      <c r="C36" s="39"/>
      <c r="D36" s="12"/>
      <c r="E36" s="5"/>
      <c r="F36" s="107"/>
      <c r="G36" s="349" t="s">
        <v>3</v>
      </c>
      <c r="H36" s="350"/>
      <c r="I36" s="109">
        <f>SUM(I10:I34)/SUM(H10:H34)</f>
        <v>-0.51033707865168532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s="5" customFormat="1" ht="20.8" customHeight="1" thickBot="1" x14ac:dyDescent="0.45">
      <c r="A37" s="6"/>
      <c r="B37" s="20"/>
      <c r="C37" s="20"/>
      <c r="D37" s="20"/>
      <c r="E37" s="20"/>
      <c r="F37" s="20"/>
      <c r="G37" s="20"/>
      <c r="H37" s="20"/>
      <c r="I37" s="2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41.7" customHeight="1" thickBot="1" x14ac:dyDescent="0.45">
      <c r="A38" s="6"/>
      <c r="B38" s="323" t="s">
        <v>279</v>
      </c>
      <c r="C38" s="324"/>
      <c r="D38" s="324"/>
      <c r="E38" s="324"/>
      <c r="F38" s="324"/>
      <c r="G38" s="324"/>
      <c r="H38" s="324"/>
      <c r="I38" s="325"/>
      <c r="K3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5" customFormat="1" ht="20.8" customHeight="1" thickBot="1" x14ac:dyDescent="0.45">
      <c r="A39" s="6"/>
      <c r="B39" s="20"/>
      <c r="C39" s="20"/>
      <c r="D39" s="20"/>
      <c r="E39" s="20"/>
      <c r="F39" s="20"/>
      <c r="G39" s="20"/>
      <c r="H39" s="20"/>
      <c r="I39" s="2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23" customFormat="1" ht="23.05" customHeight="1" thickBot="1" x14ac:dyDescent="0.55000000000000004">
      <c r="A40" s="7"/>
      <c r="B40" s="342" t="s">
        <v>2</v>
      </c>
      <c r="C40" s="343"/>
      <c r="D40" s="344"/>
      <c r="E40" s="69" t="s">
        <v>1</v>
      </c>
      <c r="F40" s="69" t="s">
        <v>5</v>
      </c>
      <c r="G40" s="70" t="s">
        <v>0</v>
      </c>
      <c r="H40" s="69" t="s">
        <v>6</v>
      </c>
      <c r="I40" s="71" t="s">
        <v>7</v>
      </c>
      <c r="J40" s="2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s="5" customFormat="1" ht="30" customHeight="1" x14ac:dyDescent="0.4">
      <c r="A41" s="6"/>
      <c r="B41" s="110">
        <v>1</v>
      </c>
      <c r="C41" s="111"/>
      <c r="D41" s="112" t="s">
        <v>9</v>
      </c>
      <c r="E41" s="113" t="s">
        <v>301</v>
      </c>
      <c r="F41" s="114" t="s">
        <v>88</v>
      </c>
      <c r="G41" s="115">
        <v>2.75</v>
      </c>
      <c r="H41" s="116">
        <v>1.5</v>
      </c>
      <c r="I41" s="117">
        <f t="shared" ref="I41:I42" si="1">(G41*H41)-H41</f>
        <v>2.625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ht="30" customHeight="1" thickBot="1" x14ac:dyDescent="0.45">
      <c r="A42" s="6"/>
      <c r="B42" s="132">
        <v>2</v>
      </c>
      <c r="C42" s="133"/>
      <c r="D42" s="134" t="s">
        <v>9</v>
      </c>
      <c r="E42" s="135" t="s">
        <v>302</v>
      </c>
      <c r="F42" s="136" t="s">
        <v>88</v>
      </c>
      <c r="G42" s="137">
        <v>1.64</v>
      </c>
      <c r="H42" s="138">
        <v>1.5</v>
      </c>
      <c r="I42" s="139">
        <f t="shared" si="1"/>
        <v>0.96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37" customFormat="1" ht="25" customHeight="1" x14ac:dyDescent="0.3">
      <c r="A43" s="36"/>
      <c r="B43" s="42"/>
      <c r="C43" s="42"/>
      <c r="D43" s="42"/>
      <c r="E43" s="42"/>
      <c r="F43" s="68">
        <f>SUM(H41:H42)</f>
        <v>3</v>
      </c>
      <c r="G43" s="345" t="s">
        <v>111</v>
      </c>
      <c r="H43" s="346"/>
      <c r="I43" s="126">
        <f>SUM(I41:I42)</f>
        <v>3.585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30" s="40" customFormat="1" ht="25" customHeight="1" thickBot="1" x14ac:dyDescent="0.45">
      <c r="A44" s="38"/>
      <c r="B44" s="39"/>
      <c r="C44" s="39"/>
      <c r="D44" s="12"/>
      <c r="E44" s="5"/>
      <c r="F44" s="107"/>
      <c r="G44" s="347" t="s">
        <v>3</v>
      </c>
      <c r="H44" s="348"/>
      <c r="I44" s="127">
        <f>SUM(I41:I42)/SUM(H41:H42)</f>
        <v>1.1950000000000001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s="5" customFormat="1" x14ac:dyDescent="0.4">
      <c r="A45" s="6"/>
      <c r="B45" s="8"/>
      <c r="C45" s="8"/>
      <c r="D45" s="12"/>
      <c r="E45" s="8"/>
      <c r="F45" s="8"/>
      <c r="G45" s="9"/>
      <c r="H45" s="8"/>
      <c r="I45" s="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ht="15" thickBot="1" x14ac:dyDescent="0.45">
      <c r="A46" s="6"/>
      <c r="B46" s="8"/>
      <c r="C46" s="8"/>
      <c r="D46" s="12"/>
      <c r="E46" s="8"/>
      <c r="F46" s="8"/>
      <c r="G46" s="9"/>
      <c r="H46" s="8"/>
      <c r="I46" s="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41.7" customHeight="1" thickBot="1" x14ac:dyDescent="0.45">
      <c r="A47" s="6"/>
      <c r="B47" s="323" t="s">
        <v>303</v>
      </c>
      <c r="C47" s="324"/>
      <c r="D47" s="324"/>
      <c r="E47" s="324"/>
      <c r="F47" s="324"/>
      <c r="G47" s="324"/>
      <c r="H47" s="324"/>
      <c r="I47" s="325"/>
      <c r="K4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20.8" customHeight="1" thickBot="1" x14ac:dyDescent="0.45">
      <c r="A48" s="6"/>
      <c r="B48" s="20"/>
      <c r="C48" s="20"/>
      <c r="D48" s="20"/>
      <c r="E48" s="20"/>
      <c r="F48" s="20"/>
      <c r="G48" s="20"/>
      <c r="H48" s="20"/>
      <c r="I48" s="2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23" customFormat="1" ht="23.05" customHeight="1" thickBot="1" x14ac:dyDescent="0.55000000000000004">
      <c r="A49" s="7"/>
      <c r="B49" s="342" t="s">
        <v>2</v>
      </c>
      <c r="C49" s="343"/>
      <c r="D49" s="344"/>
      <c r="E49" s="69" t="s">
        <v>1</v>
      </c>
      <c r="F49" s="69" t="s">
        <v>5</v>
      </c>
      <c r="G49" s="70" t="s">
        <v>0</v>
      </c>
      <c r="H49" s="69" t="s">
        <v>6</v>
      </c>
      <c r="I49" s="71" t="s">
        <v>7</v>
      </c>
      <c r="J49" s="21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s="5" customFormat="1" ht="30" customHeight="1" x14ac:dyDescent="0.4">
      <c r="A50" s="6"/>
      <c r="B50" s="72">
        <v>1</v>
      </c>
      <c r="C50" s="73"/>
      <c r="D50" s="76" t="s">
        <v>10</v>
      </c>
      <c r="E50" s="77" t="s">
        <v>310</v>
      </c>
      <c r="F50" s="78" t="s">
        <v>89</v>
      </c>
      <c r="G50" s="79">
        <v>2.06</v>
      </c>
      <c r="H50" s="80">
        <v>1.25</v>
      </c>
      <c r="I50" s="81">
        <v>-1.25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ht="30" customHeight="1" x14ac:dyDescent="0.4">
      <c r="A51" s="6"/>
      <c r="B51" s="118">
        <v>2</v>
      </c>
      <c r="C51" s="119"/>
      <c r="D51" s="120" t="s">
        <v>10</v>
      </c>
      <c r="E51" s="182" t="s">
        <v>309</v>
      </c>
      <c r="F51" s="122" t="s">
        <v>88</v>
      </c>
      <c r="G51" s="130">
        <v>4.8499999999999996</v>
      </c>
      <c r="H51" s="124">
        <v>0.5</v>
      </c>
      <c r="I51" s="131">
        <f t="shared" ref="I51" si="2">(G51*H51)-H51</f>
        <v>1.9249999999999998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ht="30" customHeight="1" x14ac:dyDescent="0.4">
      <c r="A52" s="6"/>
      <c r="B52" s="28">
        <v>3</v>
      </c>
      <c r="C52" s="24"/>
      <c r="D52" s="13" t="s">
        <v>10</v>
      </c>
      <c r="E52" s="34" t="s">
        <v>311</v>
      </c>
      <c r="F52" s="1" t="s">
        <v>89</v>
      </c>
      <c r="G52" s="30">
        <v>2.25</v>
      </c>
      <c r="H52" s="25">
        <v>1</v>
      </c>
      <c r="I52" s="43">
        <v>-1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5" customFormat="1" ht="30" customHeight="1" x14ac:dyDescent="0.4">
      <c r="A53" s="6"/>
      <c r="B53" s="28">
        <v>4</v>
      </c>
      <c r="C53" s="24"/>
      <c r="D53" s="13" t="s">
        <v>10</v>
      </c>
      <c r="E53" s="34" t="s">
        <v>312</v>
      </c>
      <c r="F53" s="1" t="s">
        <v>89</v>
      </c>
      <c r="G53" s="30">
        <v>1.9</v>
      </c>
      <c r="H53" s="25">
        <v>1</v>
      </c>
      <c r="I53" s="43">
        <v>-1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5" customFormat="1" ht="30" customHeight="1" thickBot="1" x14ac:dyDescent="0.45">
      <c r="A54" s="6"/>
      <c r="B54" s="29">
        <v>5</v>
      </c>
      <c r="C54" s="26"/>
      <c r="D54" s="16" t="s">
        <v>9</v>
      </c>
      <c r="E54" s="35" t="s">
        <v>315</v>
      </c>
      <c r="F54" s="15" t="s">
        <v>89</v>
      </c>
      <c r="G54" s="32">
        <v>2.35</v>
      </c>
      <c r="H54" s="27">
        <v>1</v>
      </c>
      <c r="I54" s="45">
        <v>-1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37" customFormat="1" ht="25" customHeight="1" x14ac:dyDescent="0.3">
      <c r="A55" s="36"/>
      <c r="B55" s="42"/>
      <c r="C55" s="42"/>
      <c r="D55" s="42"/>
      <c r="E55" s="42"/>
      <c r="F55" s="68">
        <f>SUM(H50:H54)</f>
        <v>4.75</v>
      </c>
      <c r="G55" s="351" t="s">
        <v>111</v>
      </c>
      <c r="H55" s="352"/>
      <c r="I55" s="108">
        <f>SUM(I50:I54)</f>
        <v>-2.3250000000000002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s="40" customFormat="1" ht="25" customHeight="1" thickBot="1" x14ac:dyDescent="0.45">
      <c r="A56" s="38"/>
      <c r="B56" s="39"/>
      <c r="C56" s="39"/>
      <c r="D56" s="12"/>
      <c r="E56" s="5"/>
      <c r="F56" s="107"/>
      <c r="G56" s="349" t="s">
        <v>3</v>
      </c>
      <c r="H56" s="350"/>
      <c r="I56" s="109">
        <f>SUM(I50:I54)/SUM(H50:H54)</f>
        <v>-0.48947368421052634</v>
      </c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s="5" customFormat="1" ht="20.8" customHeight="1" thickBot="1" x14ac:dyDescent="0.45">
      <c r="A57" s="6"/>
      <c r="B57" s="20"/>
      <c r="C57" s="20"/>
      <c r="D57" s="20"/>
      <c r="E57" s="20"/>
      <c r="F57" s="20"/>
      <c r="G57" s="20"/>
      <c r="H57" s="20"/>
      <c r="I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5" customFormat="1" ht="41.7" customHeight="1" thickBot="1" x14ac:dyDescent="0.45">
      <c r="A58" s="6"/>
      <c r="B58" s="323" t="s">
        <v>316</v>
      </c>
      <c r="C58" s="324"/>
      <c r="D58" s="324"/>
      <c r="E58" s="324"/>
      <c r="F58" s="324"/>
      <c r="G58" s="324"/>
      <c r="H58" s="324"/>
      <c r="I58" s="325"/>
      <c r="K5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5" customFormat="1" ht="20.8" customHeight="1" thickBot="1" x14ac:dyDescent="0.45">
      <c r="A59" s="6"/>
      <c r="B59" s="20"/>
      <c r="C59" s="20"/>
      <c r="D59" s="20"/>
      <c r="E59" s="20"/>
      <c r="F59" s="20"/>
      <c r="G59" s="20"/>
      <c r="H59" s="20"/>
      <c r="I59" s="2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23" customFormat="1" ht="23.05" customHeight="1" thickBot="1" x14ac:dyDescent="0.55000000000000004">
      <c r="A60" s="7"/>
      <c r="B60" s="342" t="s">
        <v>2</v>
      </c>
      <c r="C60" s="343"/>
      <c r="D60" s="344"/>
      <c r="E60" s="69" t="s">
        <v>1</v>
      </c>
      <c r="F60" s="69" t="s">
        <v>5</v>
      </c>
      <c r="G60" s="70" t="s">
        <v>0</v>
      </c>
      <c r="H60" s="69" t="s">
        <v>6</v>
      </c>
      <c r="I60" s="71" t="s">
        <v>7</v>
      </c>
      <c r="J60" s="2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s="5" customFormat="1" ht="30" customHeight="1" x14ac:dyDescent="0.4">
      <c r="A61" s="6"/>
      <c r="B61" s="110">
        <v>1</v>
      </c>
      <c r="C61" s="111"/>
      <c r="D61" s="112" t="s">
        <v>10</v>
      </c>
      <c r="E61" s="113" t="s">
        <v>306</v>
      </c>
      <c r="F61" s="114" t="s">
        <v>88</v>
      </c>
      <c r="G61" s="115">
        <v>1.83</v>
      </c>
      <c r="H61" s="116">
        <v>1</v>
      </c>
      <c r="I61" s="117">
        <f t="shared" ref="I61" si="3">(G61*H61)-H61</f>
        <v>0.83000000000000007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5" customFormat="1" ht="30" customHeight="1" x14ac:dyDescent="0.4">
      <c r="A62" s="6"/>
      <c r="B62" s="28">
        <v>2</v>
      </c>
      <c r="C62" s="24"/>
      <c r="D62" s="13" t="s">
        <v>10</v>
      </c>
      <c r="E62" s="34" t="s">
        <v>308</v>
      </c>
      <c r="F62" s="1" t="s">
        <v>89</v>
      </c>
      <c r="G62" s="30">
        <v>2.14</v>
      </c>
      <c r="H62" s="25">
        <v>1</v>
      </c>
      <c r="I62" s="43">
        <v>-1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ht="30" customHeight="1" x14ac:dyDescent="0.4">
      <c r="A63" s="6"/>
      <c r="B63" s="118">
        <v>5</v>
      </c>
      <c r="C63" s="119"/>
      <c r="D63" s="120" t="s">
        <v>9</v>
      </c>
      <c r="E63" s="129" t="s">
        <v>186</v>
      </c>
      <c r="F63" s="122" t="s">
        <v>88</v>
      </c>
      <c r="G63" s="130">
        <v>1.66</v>
      </c>
      <c r="H63" s="124">
        <v>1.5</v>
      </c>
      <c r="I63" s="131">
        <f t="shared" ref="I63" si="4">(G63*H63)-H63</f>
        <v>0.98999999999999977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30" customHeight="1" thickBot="1" x14ac:dyDescent="0.45">
      <c r="A64" s="6"/>
      <c r="B64" s="29">
        <v>6</v>
      </c>
      <c r="C64" s="26"/>
      <c r="D64" s="16" t="s">
        <v>9</v>
      </c>
      <c r="E64" s="35" t="s">
        <v>314</v>
      </c>
      <c r="F64" s="15" t="s">
        <v>89</v>
      </c>
      <c r="G64" s="32">
        <v>2.02</v>
      </c>
      <c r="H64" s="27">
        <v>1</v>
      </c>
      <c r="I64" s="45">
        <v>-1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37" customFormat="1" ht="25" customHeight="1" x14ac:dyDescent="0.3">
      <c r="A65" s="36"/>
      <c r="B65" s="42"/>
      <c r="C65" s="42"/>
      <c r="D65" s="42"/>
      <c r="E65" s="42"/>
      <c r="F65" s="68">
        <f>SUM(H61:H64)</f>
        <v>4.5</v>
      </c>
      <c r="G65" s="351" t="s">
        <v>111</v>
      </c>
      <c r="H65" s="352"/>
      <c r="I65" s="108">
        <f>SUM(I61:I64)</f>
        <v>-0.18000000000000016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</row>
    <row r="66" spans="1:30" s="40" customFormat="1" ht="25" customHeight="1" thickBot="1" x14ac:dyDescent="0.45">
      <c r="A66" s="38"/>
      <c r="B66" s="39"/>
      <c r="C66" s="39"/>
      <c r="D66" s="12"/>
      <c r="E66" s="5"/>
      <c r="F66" s="107"/>
      <c r="G66" s="349" t="s">
        <v>3</v>
      </c>
      <c r="H66" s="350"/>
      <c r="I66" s="109">
        <f>SUM(I61:I64)/SUM(H61:H64)</f>
        <v>-4.0000000000000036E-2</v>
      </c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s="5" customFormat="1" ht="20.8" customHeight="1" thickBot="1" x14ac:dyDescent="0.45">
      <c r="A67" s="6"/>
      <c r="B67" s="20"/>
      <c r="C67" s="20"/>
      <c r="D67" s="20"/>
      <c r="E67" s="20"/>
      <c r="F67" s="20"/>
      <c r="G67" s="20"/>
      <c r="H67" s="20"/>
      <c r="I67" s="2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ht="41.7" customHeight="1" thickBot="1" x14ac:dyDescent="0.45">
      <c r="A68" s="6"/>
      <c r="B68" s="323" t="s">
        <v>304</v>
      </c>
      <c r="C68" s="324"/>
      <c r="D68" s="324"/>
      <c r="E68" s="324"/>
      <c r="F68" s="324"/>
      <c r="G68" s="324"/>
      <c r="H68" s="324"/>
      <c r="I68" s="325"/>
      <c r="K68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20.8" customHeight="1" thickBot="1" x14ac:dyDescent="0.45">
      <c r="A69" s="6"/>
      <c r="B69" s="20"/>
      <c r="C69" s="20"/>
      <c r="D69" s="20"/>
      <c r="E69" s="20"/>
      <c r="F69" s="20"/>
      <c r="G69" s="20"/>
      <c r="H69" s="20"/>
      <c r="I69" s="2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23" customFormat="1" ht="23.05" customHeight="1" thickBot="1" x14ac:dyDescent="0.55000000000000004">
      <c r="A70" s="7"/>
      <c r="B70" s="342" t="s">
        <v>2</v>
      </c>
      <c r="C70" s="343"/>
      <c r="D70" s="344"/>
      <c r="E70" s="69" t="s">
        <v>1</v>
      </c>
      <c r="F70" s="69" t="s">
        <v>5</v>
      </c>
      <c r="G70" s="70" t="s">
        <v>0</v>
      </c>
      <c r="H70" s="69" t="s">
        <v>6</v>
      </c>
      <c r="I70" s="71" t="s">
        <v>7</v>
      </c>
      <c r="J70" s="2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s="5" customFormat="1" ht="30" customHeight="1" x14ac:dyDescent="0.4">
      <c r="A71" s="6"/>
      <c r="B71" s="72">
        <v>1</v>
      </c>
      <c r="C71" s="73"/>
      <c r="D71" s="76" t="s">
        <v>10</v>
      </c>
      <c r="E71" s="77" t="s">
        <v>133</v>
      </c>
      <c r="F71" s="78" t="s">
        <v>89</v>
      </c>
      <c r="G71" s="79">
        <v>7</v>
      </c>
      <c r="H71" s="80">
        <v>0.25</v>
      </c>
      <c r="I71" s="81">
        <v>-0.25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5" customFormat="1" ht="30" customHeight="1" x14ac:dyDescent="0.4">
      <c r="A72" s="6"/>
      <c r="B72" s="118">
        <v>2</v>
      </c>
      <c r="C72" s="119"/>
      <c r="D72" s="120" t="s">
        <v>10</v>
      </c>
      <c r="E72" s="129" t="s">
        <v>305</v>
      </c>
      <c r="F72" s="122" t="s">
        <v>88</v>
      </c>
      <c r="G72" s="130">
        <v>1.72</v>
      </c>
      <c r="H72" s="124">
        <v>1</v>
      </c>
      <c r="I72" s="131">
        <f>(H72*G72)-H72</f>
        <v>0.72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ht="30" customHeight="1" x14ac:dyDescent="0.4">
      <c r="A73" s="6"/>
      <c r="B73" s="118">
        <v>3</v>
      </c>
      <c r="C73" s="119"/>
      <c r="D73" s="120" t="s">
        <v>10</v>
      </c>
      <c r="E73" s="129" t="s">
        <v>307</v>
      </c>
      <c r="F73" s="122" t="s">
        <v>88</v>
      </c>
      <c r="G73" s="130">
        <v>1.62</v>
      </c>
      <c r="H73" s="124">
        <v>1</v>
      </c>
      <c r="I73" s="131">
        <f>(H73*G73)-H73</f>
        <v>0.62000000000000011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30" customHeight="1" thickBot="1" x14ac:dyDescent="0.45">
      <c r="A74" s="6"/>
      <c r="B74" s="29">
        <v>4</v>
      </c>
      <c r="C74" s="26"/>
      <c r="D74" s="16" t="s">
        <v>9</v>
      </c>
      <c r="E74" s="35" t="s">
        <v>313</v>
      </c>
      <c r="F74" s="15" t="s">
        <v>89</v>
      </c>
      <c r="G74" s="32">
        <v>10</v>
      </c>
      <c r="H74" s="27">
        <v>0.25</v>
      </c>
      <c r="I74" s="45">
        <v>-0.25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37" customFormat="1" ht="24.55" customHeight="1" x14ac:dyDescent="0.3">
      <c r="A75" s="36"/>
      <c r="B75" s="42"/>
      <c r="C75" s="42"/>
      <c r="D75" s="42"/>
      <c r="E75" s="42"/>
      <c r="F75" s="68">
        <f>SUM(H71:H74)</f>
        <v>2.5</v>
      </c>
      <c r="G75" s="345" t="s">
        <v>111</v>
      </c>
      <c r="H75" s="346"/>
      <c r="I75" s="126">
        <f>SUM(I71:I74)</f>
        <v>0.84000000000000008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</row>
    <row r="76" spans="1:30" s="5" customFormat="1" ht="24.55" customHeight="1" thickBot="1" x14ac:dyDescent="0.45">
      <c r="A76" s="6"/>
      <c r="B76" s="8"/>
      <c r="C76" s="8"/>
      <c r="D76" s="12"/>
      <c r="E76" s="8"/>
      <c r="F76" s="8"/>
      <c r="G76" s="347" t="s">
        <v>3</v>
      </c>
      <c r="H76" s="348"/>
      <c r="I76" s="127">
        <f>SUM(I71:I74)/SUM(H71:H74)</f>
        <v>0.33600000000000002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ht="20.8" customHeight="1" thickBot="1" x14ac:dyDescent="0.45">
      <c r="A77" s="6"/>
      <c r="B77" s="20"/>
      <c r="C77" s="20"/>
      <c r="D77" s="20"/>
      <c r="E77" s="20"/>
      <c r="F77" s="20"/>
      <c r="G77" s="20"/>
      <c r="H77" s="20"/>
      <c r="I77" s="2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41.7" customHeight="1" thickBot="1" x14ac:dyDescent="0.45">
      <c r="A78" s="6"/>
      <c r="B78" s="323" t="s">
        <v>317</v>
      </c>
      <c r="C78" s="324"/>
      <c r="D78" s="324"/>
      <c r="E78" s="324"/>
      <c r="F78" s="324"/>
      <c r="G78" s="324"/>
      <c r="H78" s="324"/>
      <c r="I78" s="325"/>
      <c r="K78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20.8" customHeight="1" thickBot="1" x14ac:dyDescent="0.45">
      <c r="A79" s="6"/>
      <c r="B79" s="20"/>
      <c r="C79" s="20"/>
      <c r="D79" s="20"/>
      <c r="E79" s="20"/>
      <c r="F79" s="20"/>
      <c r="G79" s="20"/>
      <c r="H79" s="20"/>
      <c r="I79" s="2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23" customFormat="1" ht="23.05" customHeight="1" thickBot="1" x14ac:dyDescent="0.55000000000000004">
      <c r="A80" s="7"/>
      <c r="B80" s="342" t="s">
        <v>2</v>
      </c>
      <c r="C80" s="343"/>
      <c r="D80" s="344"/>
      <c r="E80" s="69" t="s">
        <v>1</v>
      </c>
      <c r="F80" s="69" t="s">
        <v>5</v>
      </c>
      <c r="G80" s="70" t="s">
        <v>0</v>
      </c>
      <c r="H80" s="69" t="s">
        <v>6</v>
      </c>
      <c r="I80" s="71" t="s">
        <v>7</v>
      </c>
      <c r="J80" s="2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1:30" s="5" customFormat="1" ht="30" customHeight="1" thickBot="1" x14ac:dyDescent="0.45">
      <c r="A81" s="6"/>
      <c r="B81" s="192">
        <v>1</v>
      </c>
      <c r="C81" s="193"/>
      <c r="D81" s="194" t="s">
        <v>9</v>
      </c>
      <c r="E81" s="195" t="s">
        <v>301</v>
      </c>
      <c r="F81" s="196" t="s">
        <v>88</v>
      </c>
      <c r="G81" s="197">
        <v>2.4</v>
      </c>
      <c r="H81" s="198">
        <v>1</v>
      </c>
      <c r="I81" s="199">
        <f t="shared" ref="I81" si="5">(G81*H81)-H81</f>
        <v>1.4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37" customFormat="1" ht="25" customHeight="1" x14ac:dyDescent="0.3">
      <c r="A82" s="36"/>
      <c r="B82" s="42"/>
      <c r="C82" s="42"/>
      <c r="D82" s="42"/>
      <c r="E82" s="42"/>
      <c r="F82" s="68">
        <f>SUM(H81:H81)</f>
        <v>1</v>
      </c>
      <c r="G82" s="345" t="s">
        <v>111</v>
      </c>
      <c r="H82" s="346"/>
      <c r="I82" s="126">
        <f>SUM(I81:I81)</f>
        <v>1.4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</row>
    <row r="83" spans="1:30" s="40" customFormat="1" ht="25" customHeight="1" thickBot="1" x14ac:dyDescent="0.45">
      <c r="A83" s="38"/>
      <c r="B83" s="39"/>
      <c r="C83" s="39"/>
      <c r="D83" s="12"/>
      <c r="E83" s="5"/>
      <c r="F83" s="107"/>
      <c r="G83" s="347" t="s">
        <v>3</v>
      </c>
      <c r="H83" s="348"/>
      <c r="I83" s="127">
        <f>SUM(I81:I81)/SUM(H81:H81)</f>
        <v>1.4</v>
      </c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0" s="5" customFormat="1" ht="20.8" customHeight="1" thickBot="1" x14ac:dyDescent="0.45">
      <c r="A84" s="6"/>
      <c r="B84" s="20"/>
      <c r="C84" s="20"/>
      <c r="D84" s="20"/>
      <c r="E84" s="20"/>
      <c r="F84" s="20"/>
      <c r="G84" s="20"/>
      <c r="H84" s="20"/>
      <c r="I84" s="2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ht="41.7" customHeight="1" thickBot="1" x14ac:dyDescent="0.45">
      <c r="A85" s="6"/>
      <c r="B85" s="323" t="s">
        <v>352</v>
      </c>
      <c r="C85" s="324"/>
      <c r="D85" s="324"/>
      <c r="E85" s="324"/>
      <c r="F85" s="324"/>
      <c r="G85" s="324"/>
      <c r="H85" s="324"/>
      <c r="I85" s="325"/>
      <c r="K8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ht="20.8" customHeight="1" thickBot="1" x14ac:dyDescent="0.45">
      <c r="A86" s="6"/>
      <c r="B86" s="20"/>
      <c r="C86" s="20"/>
      <c r="D86" s="20"/>
      <c r="E86" s="20"/>
      <c r="F86" s="20"/>
      <c r="G86" s="20"/>
      <c r="H86" s="20"/>
      <c r="I86" s="2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23" customFormat="1" ht="23.05" customHeight="1" thickBot="1" x14ac:dyDescent="0.55000000000000004">
      <c r="A87" s="7"/>
      <c r="B87" s="364" t="s">
        <v>2</v>
      </c>
      <c r="C87" s="365"/>
      <c r="D87" s="366"/>
      <c r="E87" s="17" t="s">
        <v>1</v>
      </c>
      <c r="F87" s="17" t="s">
        <v>5</v>
      </c>
      <c r="G87" s="18" t="s">
        <v>0</v>
      </c>
      <c r="H87" s="17" t="s">
        <v>6</v>
      </c>
      <c r="I87" s="19" t="s">
        <v>7</v>
      </c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1:30" s="5" customFormat="1" ht="30" customHeight="1" x14ac:dyDescent="0.4">
      <c r="A88" s="6"/>
      <c r="B88" s="201">
        <v>1</v>
      </c>
      <c r="C88" s="202"/>
      <c r="D88" s="203" t="s">
        <v>10</v>
      </c>
      <c r="E88" s="204" t="s">
        <v>321</v>
      </c>
      <c r="F88" s="205" t="s">
        <v>322</v>
      </c>
      <c r="G88" s="206">
        <v>2</v>
      </c>
      <c r="H88" s="207">
        <v>0.2</v>
      </c>
      <c r="I88" s="208">
        <v>-0.2</v>
      </c>
      <c r="K88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ht="30" customHeight="1" x14ac:dyDescent="0.4">
      <c r="A89" s="6"/>
      <c r="B89" s="217">
        <v>2</v>
      </c>
      <c r="C89" s="200"/>
      <c r="D89" s="218" t="s">
        <v>10</v>
      </c>
      <c r="E89" s="219" t="s">
        <v>330</v>
      </c>
      <c r="F89" s="122" t="s">
        <v>88</v>
      </c>
      <c r="G89" s="220">
        <v>4</v>
      </c>
      <c r="H89" s="221">
        <v>0.5</v>
      </c>
      <c r="I89" s="131">
        <f t="shared" ref="I89:I107" si="6">(G89*H89)-H89</f>
        <v>1.5</v>
      </c>
      <c r="K89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ht="30" customHeight="1" x14ac:dyDescent="0.4">
      <c r="A90" s="6"/>
      <c r="B90" s="118">
        <v>3</v>
      </c>
      <c r="C90" s="119"/>
      <c r="D90" s="120" t="s">
        <v>10</v>
      </c>
      <c r="E90" s="129" t="s">
        <v>323</v>
      </c>
      <c r="F90" s="122" t="s">
        <v>88</v>
      </c>
      <c r="G90" s="130">
        <v>1.83</v>
      </c>
      <c r="H90" s="124">
        <v>1</v>
      </c>
      <c r="I90" s="131">
        <f t="shared" si="6"/>
        <v>0.83000000000000007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30" customHeight="1" x14ac:dyDescent="0.4">
      <c r="A91" s="6"/>
      <c r="B91" s="118">
        <v>4</v>
      </c>
      <c r="C91" s="119"/>
      <c r="D91" s="120" t="s">
        <v>10</v>
      </c>
      <c r="E91" s="129" t="s">
        <v>324</v>
      </c>
      <c r="F91" s="122" t="s">
        <v>88</v>
      </c>
      <c r="G91" s="130">
        <v>1.8</v>
      </c>
      <c r="H91" s="124">
        <v>1.5</v>
      </c>
      <c r="I91" s="131">
        <f t="shared" si="6"/>
        <v>1.2000000000000002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30" customHeight="1" x14ac:dyDescent="0.4">
      <c r="A92" s="6"/>
      <c r="B92" s="28">
        <v>5</v>
      </c>
      <c r="C92" s="24"/>
      <c r="D92" s="13" t="s">
        <v>10</v>
      </c>
      <c r="E92" s="185" t="s">
        <v>325</v>
      </c>
      <c r="F92" s="1" t="s">
        <v>89</v>
      </c>
      <c r="G92" s="30">
        <v>1.75</v>
      </c>
      <c r="H92" s="25">
        <v>1</v>
      </c>
      <c r="I92" s="43">
        <v>-1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30" customHeight="1" x14ac:dyDescent="0.4">
      <c r="A93" s="6"/>
      <c r="B93" s="28">
        <v>6</v>
      </c>
      <c r="C93" s="24"/>
      <c r="D93" s="13" t="s">
        <v>10</v>
      </c>
      <c r="E93" s="34" t="s">
        <v>326</v>
      </c>
      <c r="F93" s="1" t="s">
        <v>89</v>
      </c>
      <c r="G93" s="30">
        <v>4.5</v>
      </c>
      <c r="H93" s="25">
        <v>0.25</v>
      </c>
      <c r="I93" s="43">
        <v>-0.25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ht="30" customHeight="1" x14ac:dyDescent="0.4">
      <c r="A94" s="6"/>
      <c r="B94" s="118">
        <v>7</v>
      </c>
      <c r="C94" s="119"/>
      <c r="D94" s="120" t="s">
        <v>10</v>
      </c>
      <c r="E94" s="129" t="s">
        <v>327</v>
      </c>
      <c r="F94" s="122" t="s">
        <v>88</v>
      </c>
      <c r="G94" s="130">
        <v>2.62</v>
      </c>
      <c r="H94" s="124">
        <v>0.75</v>
      </c>
      <c r="I94" s="131">
        <f t="shared" si="6"/>
        <v>1.2150000000000001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ht="30" customHeight="1" x14ac:dyDescent="0.4">
      <c r="A95" s="6"/>
      <c r="B95" s="118">
        <v>8</v>
      </c>
      <c r="C95" s="119"/>
      <c r="D95" s="120" t="s">
        <v>10</v>
      </c>
      <c r="E95" s="129" t="s">
        <v>328</v>
      </c>
      <c r="F95" s="122" t="s">
        <v>88</v>
      </c>
      <c r="G95" s="130">
        <v>1.6</v>
      </c>
      <c r="H95" s="124">
        <v>1.25</v>
      </c>
      <c r="I95" s="131">
        <f t="shared" si="6"/>
        <v>0.75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ht="30" customHeight="1" x14ac:dyDescent="0.4">
      <c r="A96" s="6"/>
      <c r="B96" s="28">
        <v>9</v>
      </c>
      <c r="C96" s="24"/>
      <c r="D96" s="13" t="s">
        <v>10</v>
      </c>
      <c r="E96" s="34" t="s">
        <v>329</v>
      </c>
      <c r="F96" s="1" t="s">
        <v>89</v>
      </c>
      <c r="G96" s="30">
        <v>1.96</v>
      </c>
      <c r="H96" s="25">
        <v>1</v>
      </c>
      <c r="I96" s="43">
        <v>-1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ht="30" customHeight="1" x14ac:dyDescent="0.4">
      <c r="A97" s="6"/>
      <c r="B97" s="28">
        <v>10</v>
      </c>
      <c r="C97" s="24"/>
      <c r="D97" s="13" t="s">
        <v>9</v>
      </c>
      <c r="E97" s="34" t="s">
        <v>331</v>
      </c>
      <c r="F97" s="99" t="s">
        <v>89</v>
      </c>
      <c r="G97" s="30">
        <v>3</v>
      </c>
      <c r="H97" s="25">
        <v>0.75</v>
      </c>
      <c r="I97" s="43">
        <v>-0.75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ht="30" customHeight="1" x14ac:dyDescent="0.4">
      <c r="A98" s="6"/>
      <c r="B98" s="210">
        <v>11</v>
      </c>
      <c r="C98" s="211"/>
      <c r="D98" s="212" t="s">
        <v>9</v>
      </c>
      <c r="E98" s="213" t="s">
        <v>332</v>
      </c>
      <c r="F98" s="209" t="s">
        <v>322</v>
      </c>
      <c r="G98" s="214">
        <v>3.25</v>
      </c>
      <c r="H98" s="215">
        <v>0.04</v>
      </c>
      <c r="I98" s="216">
        <v>-0.04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ht="30" customHeight="1" x14ac:dyDescent="0.4">
      <c r="A99" s="6"/>
      <c r="B99" s="28">
        <v>12</v>
      </c>
      <c r="C99" s="24"/>
      <c r="D99" s="13" t="s">
        <v>9</v>
      </c>
      <c r="E99" s="34" t="s">
        <v>333</v>
      </c>
      <c r="F99" s="1" t="s">
        <v>89</v>
      </c>
      <c r="G99" s="30">
        <v>17</v>
      </c>
      <c r="H99" s="25">
        <v>0.1</v>
      </c>
      <c r="I99" s="43">
        <v>-0.1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ht="30" customHeight="1" x14ac:dyDescent="0.4">
      <c r="A100" s="6"/>
      <c r="B100" s="28">
        <v>13</v>
      </c>
      <c r="C100" s="24"/>
      <c r="D100" s="13" t="s">
        <v>9</v>
      </c>
      <c r="E100" s="34" t="s">
        <v>334</v>
      </c>
      <c r="F100" s="1" t="s">
        <v>89</v>
      </c>
      <c r="G100" s="30">
        <v>17</v>
      </c>
      <c r="H100" s="25">
        <v>0.1</v>
      </c>
      <c r="I100" s="43">
        <v>-0.1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ht="30" customHeight="1" x14ac:dyDescent="0.4">
      <c r="A101" s="6"/>
      <c r="B101" s="28">
        <v>14</v>
      </c>
      <c r="C101" s="24"/>
      <c r="D101" s="13" t="s">
        <v>9</v>
      </c>
      <c r="E101" s="34" t="s">
        <v>335</v>
      </c>
      <c r="F101" s="1" t="s">
        <v>89</v>
      </c>
      <c r="G101" s="30">
        <v>26</v>
      </c>
      <c r="H101" s="25">
        <v>0.1</v>
      </c>
      <c r="I101" s="43">
        <v>-0.1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ht="30" customHeight="1" x14ac:dyDescent="0.4">
      <c r="A102" s="6"/>
      <c r="B102" s="28">
        <v>15</v>
      </c>
      <c r="C102" s="24"/>
      <c r="D102" s="13" t="s">
        <v>9</v>
      </c>
      <c r="E102" s="34" t="s">
        <v>336</v>
      </c>
      <c r="F102" s="1" t="s">
        <v>89</v>
      </c>
      <c r="G102" s="30">
        <v>2.75</v>
      </c>
      <c r="H102" s="25">
        <v>1</v>
      </c>
      <c r="I102" s="43">
        <v>-1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ht="30" customHeight="1" x14ac:dyDescent="0.4">
      <c r="A103" s="6"/>
      <c r="B103" s="118">
        <v>16</v>
      </c>
      <c r="C103" s="119"/>
      <c r="D103" s="120" t="s">
        <v>9</v>
      </c>
      <c r="E103" s="129" t="s">
        <v>337</v>
      </c>
      <c r="F103" s="122" t="s">
        <v>88</v>
      </c>
      <c r="G103" s="130">
        <v>4</v>
      </c>
      <c r="H103" s="124">
        <v>0.15</v>
      </c>
      <c r="I103" s="131">
        <f t="shared" si="6"/>
        <v>0.44999999999999996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5" customFormat="1" ht="30" customHeight="1" x14ac:dyDescent="0.4">
      <c r="A104" s="6"/>
      <c r="B104" s="28">
        <v>17</v>
      </c>
      <c r="C104" s="24"/>
      <c r="D104" s="13" t="s">
        <v>9</v>
      </c>
      <c r="E104" s="34" t="s">
        <v>338</v>
      </c>
      <c r="F104" s="1" t="s">
        <v>89</v>
      </c>
      <c r="G104" s="30">
        <v>7.5</v>
      </c>
      <c r="H104" s="25">
        <v>0.1</v>
      </c>
      <c r="I104" s="43">
        <v>-0.1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ht="30" customHeight="1" x14ac:dyDescent="0.4">
      <c r="A105" s="6"/>
      <c r="B105" s="28">
        <v>18</v>
      </c>
      <c r="C105" s="24"/>
      <c r="D105" s="13" t="s">
        <v>9</v>
      </c>
      <c r="E105" s="222" t="s">
        <v>339</v>
      </c>
      <c r="F105" s="1" t="s">
        <v>89</v>
      </c>
      <c r="G105" s="30">
        <v>3</v>
      </c>
      <c r="H105" s="25">
        <v>1</v>
      </c>
      <c r="I105" s="43">
        <v>-1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ht="30" customHeight="1" x14ac:dyDescent="0.4">
      <c r="A106" s="6"/>
      <c r="B106" s="28">
        <v>19</v>
      </c>
      <c r="C106" s="24"/>
      <c r="D106" s="13" t="s">
        <v>9</v>
      </c>
      <c r="E106" s="34" t="s">
        <v>340</v>
      </c>
      <c r="F106" s="1" t="s">
        <v>89</v>
      </c>
      <c r="G106" s="30">
        <v>2.52</v>
      </c>
      <c r="H106" s="25">
        <v>0.75</v>
      </c>
      <c r="I106" s="43">
        <v>-0.75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ht="30" customHeight="1" x14ac:dyDescent="0.4">
      <c r="A107" s="6"/>
      <c r="B107" s="118">
        <v>20</v>
      </c>
      <c r="C107" s="119"/>
      <c r="D107" s="120" t="s">
        <v>9</v>
      </c>
      <c r="E107" s="129" t="s">
        <v>341</v>
      </c>
      <c r="F107" s="122" t="s">
        <v>88</v>
      </c>
      <c r="G107" s="130">
        <v>1.57</v>
      </c>
      <c r="H107" s="124">
        <v>1.5</v>
      </c>
      <c r="I107" s="131">
        <f t="shared" si="6"/>
        <v>0.85499999999999998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ht="30" customHeight="1" thickBot="1" x14ac:dyDescent="0.45">
      <c r="A108" s="6"/>
      <c r="B108" s="29">
        <v>21</v>
      </c>
      <c r="C108" s="26"/>
      <c r="D108" s="16" t="s">
        <v>9</v>
      </c>
      <c r="E108" s="35" t="s">
        <v>342</v>
      </c>
      <c r="F108" s="1" t="s">
        <v>89</v>
      </c>
      <c r="G108" s="32">
        <v>1.89</v>
      </c>
      <c r="H108" s="27">
        <v>1</v>
      </c>
      <c r="I108" s="45">
        <v>-1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37" customFormat="1" ht="25" customHeight="1" x14ac:dyDescent="0.3">
      <c r="A109" s="36"/>
      <c r="B109" s="42"/>
      <c r="C109" s="42"/>
      <c r="D109" s="42"/>
      <c r="E109" s="42"/>
      <c r="F109" s="68">
        <f>SUM(H88:H108)</f>
        <v>14.039999999999997</v>
      </c>
      <c r="G109" s="351" t="s">
        <v>111</v>
      </c>
      <c r="H109" s="352"/>
      <c r="I109" s="108">
        <f>SUM(I88:I108)</f>
        <v>-0.59000000000000052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</row>
    <row r="110" spans="1:30" s="40" customFormat="1" ht="25" customHeight="1" thickBot="1" x14ac:dyDescent="0.45">
      <c r="A110" s="38"/>
      <c r="B110" s="39"/>
      <c r="C110" s="39"/>
      <c r="D110" s="12"/>
      <c r="E110" s="5"/>
      <c r="F110" s="107"/>
      <c r="G110" s="349" t="s">
        <v>3</v>
      </c>
      <c r="H110" s="350"/>
      <c r="I110" s="109">
        <f>SUM(I88:I108)/SUM(H88:H108)</f>
        <v>-4.202279202279207E-2</v>
      </c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s="5" customFormat="1" ht="20.8" customHeight="1" thickBot="1" x14ac:dyDescent="0.45">
      <c r="A111" s="6"/>
      <c r="B111" s="20"/>
      <c r="C111" s="20"/>
      <c r="D111" s="20"/>
      <c r="E111" s="20"/>
      <c r="F111" s="20"/>
      <c r="G111" s="20"/>
      <c r="H111" s="20"/>
      <c r="I111" s="2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ht="41.7" customHeight="1" thickBot="1" x14ac:dyDescent="0.45">
      <c r="A112" s="6"/>
      <c r="B112" s="323" t="s">
        <v>351</v>
      </c>
      <c r="C112" s="324"/>
      <c r="D112" s="324"/>
      <c r="E112" s="324"/>
      <c r="F112" s="324"/>
      <c r="G112" s="324"/>
      <c r="H112" s="324"/>
      <c r="I112" s="325"/>
      <c r="K112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ht="20.8" customHeight="1" thickBot="1" x14ac:dyDescent="0.45">
      <c r="A113" s="6"/>
      <c r="B113" s="20"/>
      <c r="C113" s="20"/>
      <c r="D113" s="20"/>
      <c r="E113" s="20"/>
      <c r="F113" s="20"/>
      <c r="G113" s="20"/>
      <c r="H113" s="20"/>
      <c r="I113" s="2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23" customFormat="1" ht="23.05" customHeight="1" thickBot="1" x14ac:dyDescent="0.55000000000000004">
      <c r="A114" s="7"/>
      <c r="B114" s="342" t="s">
        <v>2</v>
      </c>
      <c r="C114" s="343"/>
      <c r="D114" s="344"/>
      <c r="E114" s="69" t="s">
        <v>1</v>
      </c>
      <c r="F114" s="69" t="s">
        <v>5</v>
      </c>
      <c r="G114" s="70" t="s">
        <v>0</v>
      </c>
      <c r="H114" s="69" t="s">
        <v>6</v>
      </c>
      <c r="I114" s="71" t="s">
        <v>7</v>
      </c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1:30" s="5" customFormat="1" ht="30" customHeight="1" x14ac:dyDescent="0.4">
      <c r="A115" s="6"/>
      <c r="B115" s="110">
        <v>1</v>
      </c>
      <c r="C115" s="111"/>
      <c r="D115" s="112" t="s">
        <v>8</v>
      </c>
      <c r="E115" s="113" t="s">
        <v>343</v>
      </c>
      <c r="F115" s="114" t="s">
        <v>88</v>
      </c>
      <c r="G115" s="115">
        <v>6</v>
      </c>
      <c r="H115" s="116">
        <v>0.5</v>
      </c>
      <c r="I115" s="117">
        <f>(G115*H115)-H115</f>
        <v>2.5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ht="30" customHeight="1" x14ac:dyDescent="0.4">
      <c r="A116" s="6"/>
      <c r="B116" s="28">
        <v>2</v>
      </c>
      <c r="C116" s="24"/>
      <c r="D116" s="13" t="s">
        <v>8</v>
      </c>
      <c r="E116" s="34" t="s">
        <v>344</v>
      </c>
      <c r="F116" s="1" t="s">
        <v>89</v>
      </c>
      <c r="G116" s="30">
        <v>7</v>
      </c>
      <c r="H116" s="25">
        <v>0.5</v>
      </c>
      <c r="I116" s="43">
        <v>-0.5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customHeight="1" x14ac:dyDescent="0.4">
      <c r="A117" s="6"/>
      <c r="B117" s="28">
        <v>3</v>
      </c>
      <c r="C117" s="24"/>
      <c r="D117" s="13" t="s">
        <v>8</v>
      </c>
      <c r="E117" s="34" t="s">
        <v>345</v>
      </c>
      <c r="F117" s="1" t="s">
        <v>89</v>
      </c>
      <c r="G117" s="30">
        <v>7.5</v>
      </c>
      <c r="H117" s="25">
        <v>0.5</v>
      </c>
      <c r="I117" s="43">
        <v>-0.5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28">
        <v>4</v>
      </c>
      <c r="C118" s="24"/>
      <c r="D118" s="13" t="s">
        <v>8</v>
      </c>
      <c r="E118" s="34" t="s">
        <v>346</v>
      </c>
      <c r="F118" s="1" t="s">
        <v>89</v>
      </c>
      <c r="G118" s="30">
        <v>8</v>
      </c>
      <c r="H118" s="25">
        <v>0.5</v>
      </c>
      <c r="I118" s="43">
        <v>-0.5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x14ac:dyDescent="0.4">
      <c r="A119" s="6"/>
      <c r="B119" s="28">
        <v>5</v>
      </c>
      <c r="C119" s="24"/>
      <c r="D119" s="13" t="s">
        <v>8</v>
      </c>
      <c r="E119" s="34" t="s">
        <v>347</v>
      </c>
      <c r="F119" s="1" t="s">
        <v>89</v>
      </c>
      <c r="G119" s="30">
        <v>10</v>
      </c>
      <c r="H119" s="25">
        <v>0.5</v>
      </c>
      <c r="I119" s="43">
        <v>-0.5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ht="30" customHeight="1" x14ac:dyDescent="0.4">
      <c r="A120" s="6"/>
      <c r="B120" s="28">
        <v>6</v>
      </c>
      <c r="C120" s="24"/>
      <c r="D120" s="13" t="s">
        <v>9</v>
      </c>
      <c r="E120" s="34" t="s">
        <v>264</v>
      </c>
      <c r="F120" s="1" t="s">
        <v>89</v>
      </c>
      <c r="G120" s="30">
        <v>2.62</v>
      </c>
      <c r="H120" s="25">
        <v>0.5</v>
      </c>
      <c r="I120" s="43">
        <v>-0.5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ht="30" customHeight="1" x14ac:dyDescent="0.4">
      <c r="A121" s="6"/>
      <c r="B121" s="28">
        <v>7</v>
      </c>
      <c r="C121" s="24"/>
      <c r="D121" s="13" t="s">
        <v>9</v>
      </c>
      <c r="E121" s="34" t="s">
        <v>348</v>
      </c>
      <c r="F121" s="1" t="s">
        <v>89</v>
      </c>
      <c r="G121" s="30">
        <v>3</v>
      </c>
      <c r="H121" s="25">
        <v>0.5</v>
      </c>
      <c r="I121" s="43">
        <v>-0.5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ht="30" customHeight="1" x14ac:dyDescent="0.4">
      <c r="A122" s="6"/>
      <c r="B122" s="118">
        <v>8</v>
      </c>
      <c r="C122" s="119"/>
      <c r="D122" s="120" t="s">
        <v>9</v>
      </c>
      <c r="E122" s="129" t="s">
        <v>349</v>
      </c>
      <c r="F122" s="122" t="s">
        <v>88</v>
      </c>
      <c r="G122" s="130">
        <v>3.75</v>
      </c>
      <c r="H122" s="124">
        <v>0.5</v>
      </c>
      <c r="I122" s="131">
        <f>(G122*H122)-H122</f>
        <v>1.375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ht="30" customHeight="1" thickBot="1" x14ac:dyDescent="0.45">
      <c r="A123" s="6"/>
      <c r="B123" s="29">
        <v>9</v>
      </c>
      <c r="C123" s="26"/>
      <c r="D123" s="16" t="s">
        <v>9</v>
      </c>
      <c r="E123" s="35" t="s">
        <v>350</v>
      </c>
      <c r="F123" s="15" t="s">
        <v>89</v>
      </c>
      <c r="G123" s="32">
        <v>4.5</v>
      </c>
      <c r="H123" s="27">
        <v>0.5</v>
      </c>
      <c r="I123" s="45">
        <v>-0.5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37" customFormat="1" ht="25" customHeight="1" x14ac:dyDescent="0.3">
      <c r="A124" s="36"/>
      <c r="B124" s="42"/>
      <c r="C124" s="42"/>
      <c r="D124" s="42"/>
      <c r="E124" s="42"/>
      <c r="F124" s="68">
        <f>SUM(H115:H123)</f>
        <v>4.5</v>
      </c>
      <c r="G124" s="345" t="s">
        <v>111</v>
      </c>
      <c r="H124" s="346"/>
      <c r="I124" s="126">
        <f>SUM(I115:I123)</f>
        <v>0.375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</row>
    <row r="125" spans="1:30" s="40" customFormat="1" ht="25" customHeight="1" thickBot="1" x14ac:dyDescent="0.45">
      <c r="A125" s="38"/>
      <c r="B125" s="39"/>
      <c r="C125" s="39"/>
      <c r="D125" s="12"/>
      <c r="E125" s="5"/>
      <c r="F125" s="107"/>
      <c r="G125" s="347" t="s">
        <v>3</v>
      </c>
      <c r="H125" s="348"/>
      <c r="I125" s="127">
        <f>SUM(I115:I123)/SUM(H115:H123)</f>
        <v>8.3333333333333329E-2</v>
      </c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</row>
    <row r="126" spans="1:30" s="5" customFormat="1" ht="20.8" customHeight="1" thickBot="1" x14ac:dyDescent="0.45">
      <c r="A126" s="6"/>
      <c r="B126" s="20"/>
      <c r="C126" s="20"/>
      <c r="D126" s="20"/>
      <c r="E126" s="20"/>
      <c r="F126" s="20"/>
      <c r="G126" s="20"/>
      <c r="H126" s="20"/>
      <c r="I126" s="2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ht="41.7" customHeight="1" thickBot="1" x14ac:dyDescent="0.45">
      <c r="A127" s="6"/>
      <c r="B127" s="323" t="s">
        <v>354</v>
      </c>
      <c r="C127" s="324"/>
      <c r="D127" s="324"/>
      <c r="E127" s="324"/>
      <c r="F127" s="324"/>
      <c r="G127" s="324"/>
      <c r="H127" s="324"/>
      <c r="I127" s="325"/>
      <c r="K127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20.8" customHeight="1" thickBot="1" x14ac:dyDescent="0.45">
      <c r="A128" s="6"/>
      <c r="B128" s="20"/>
      <c r="C128" s="20"/>
      <c r="D128" s="20"/>
      <c r="E128" s="20"/>
      <c r="F128" s="20"/>
      <c r="G128" s="20"/>
      <c r="H128" s="20"/>
      <c r="I128" s="2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23" customFormat="1" ht="23.05" customHeight="1" thickBot="1" x14ac:dyDescent="0.55000000000000004">
      <c r="A129" s="7"/>
      <c r="B129" s="364" t="s">
        <v>2</v>
      </c>
      <c r="C129" s="365"/>
      <c r="D129" s="366"/>
      <c r="E129" s="17" t="s">
        <v>1</v>
      </c>
      <c r="F129" s="17" t="s">
        <v>5</v>
      </c>
      <c r="G129" s="18" t="s">
        <v>0</v>
      </c>
      <c r="H129" s="17" t="s">
        <v>6</v>
      </c>
      <c r="I129" s="19" t="s">
        <v>7</v>
      </c>
      <c r="J129" s="21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1:30" s="5" customFormat="1" ht="30" customHeight="1" x14ac:dyDescent="0.4">
      <c r="A130" s="6"/>
      <c r="B130" s="72">
        <v>1</v>
      </c>
      <c r="C130" s="73"/>
      <c r="D130" s="76" t="s">
        <v>10</v>
      </c>
      <c r="E130" s="77" t="s">
        <v>286</v>
      </c>
      <c r="F130" s="78" t="s">
        <v>89</v>
      </c>
      <c r="G130" s="79">
        <v>1.9</v>
      </c>
      <c r="H130" s="80">
        <v>1</v>
      </c>
      <c r="I130" s="81">
        <v>-1</v>
      </c>
      <c r="K130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s="5" customFormat="1" ht="30" customHeight="1" x14ac:dyDescent="0.4">
      <c r="A131" s="6"/>
      <c r="B131" s="217">
        <v>2</v>
      </c>
      <c r="C131" s="200"/>
      <c r="D131" s="218" t="s">
        <v>10</v>
      </c>
      <c r="E131" s="219" t="s">
        <v>355</v>
      </c>
      <c r="F131" s="122" t="s">
        <v>88</v>
      </c>
      <c r="G131" s="220">
        <v>2.2999999999999998</v>
      </c>
      <c r="H131" s="221">
        <v>1</v>
      </c>
      <c r="I131" s="131">
        <f t="shared" ref="I131:I144" si="7">(G131*H131)-H131</f>
        <v>1.2999999999999998</v>
      </c>
      <c r="K131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30" customHeight="1" x14ac:dyDescent="0.4">
      <c r="A132" s="6"/>
      <c r="B132" s="118">
        <v>3</v>
      </c>
      <c r="C132" s="119"/>
      <c r="D132" s="120" t="s">
        <v>10</v>
      </c>
      <c r="E132" s="129" t="s">
        <v>357</v>
      </c>
      <c r="F132" s="122" t="s">
        <v>88</v>
      </c>
      <c r="G132" s="130">
        <v>2.2999999999999998</v>
      </c>
      <c r="H132" s="124">
        <v>1</v>
      </c>
      <c r="I132" s="131">
        <f t="shared" si="7"/>
        <v>1.2999999999999998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ht="30" customHeight="1" x14ac:dyDescent="0.4">
      <c r="A133" s="6"/>
      <c r="B133" s="118">
        <v>4</v>
      </c>
      <c r="C133" s="119"/>
      <c r="D133" s="120" t="s">
        <v>10</v>
      </c>
      <c r="E133" s="129" t="s">
        <v>356</v>
      </c>
      <c r="F133" s="122" t="s">
        <v>88</v>
      </c>
      <c r="G133" s="130">
        <v>2.2000000000000002</v>
      </c>
      <c r="H133" s="124">
        <v>1</v>
      </c>
      <c r="I133" s="131">
        <f t="shared" si="7"/>
        <v>1.2000000000000002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5" customFormat="1" ht="30" customHeight="1" x14ac:dyDescent="0.4">
      <c r="A134" s="6"/>
      <c r="B134" s="28">
        <v>5</v>
      </c>
      <c r="C134" s="24"/>
      <c r="D134" s="13" t="s">
        <v>10</v>
      </c>
      <c r="E134" s="34" t="s">
        <v>358</v>
      </c>
      <c r="F134" s="1" t="s">
        <v>89</v>
      </c>
      <c r="G134" s="30">
        <v>2.37</v>
      </c>
      <c r="H134" s="25">
        <v>1</v>
      </c>
      <c r="I134" s="43">
        <v>-1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s="5" customFormat="1" ht="30" customHeight="1" x14ac:dyDescent="0.4">
      <c r="A135" s="6"/>
      <c r="B135" s="118">
        <v>6</v>
      </c>
      <c r="C135" s="119"/>
      <c r="D135" s="120" t="s">
        <v>10</v>
      </c>
      <c r="E135" s="129" t="s">
        <v>359</v>
      </c>
      <c r="F135" s="122" t="s">
        <v>88</v>
      </c>
      <c r="G135" s="130">
        <v>2.0699999999999998</v>
      </c>
      <c r="H135" s="124">
        <v>1</v>
      </c>
      <c r="I135" s="131">
        <f t="shared" si="7"/>
        <v>1.0699999999999998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ht="30" customHeight="1" x14ac:dyDescent="0.4">
      <c r="A136" s="6"/>
      <c r="B136" s="28">
        <v>7</v>
      </c>
      <c r="C136" s="24"/>
      <c r="D136" s="13" t="s">
        <v>9</v>
      </c>
      <c r="E136" s="34" t="s">
        <v>360</v>
      </c>
      <c r="F136" s="1" t="s">
        <v>89</v>
      </c>
      <c r="G136" s="30">
        <v>4.3</v>
      </c>
      <c r="H136" s="25">
        <v>0.5</v>
      </c>
      <c r="I136" s="43">
        <v>-0.5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ht="30" customHeight="1" x14ac:dyDescent="0.4">
      <c r="A137" s="6"/>
      <c r="B137" s="118">
        <v>8</v>
      </c>
      <c r="C137" s="119"/>
      <c r="D137" s="120" t="s">
        <v>9</v>
      </c>
      <c r="E137" s="129" t="s">
        <v>361</v>
      </c>
      <c r="F137" s="122" t="s">
        <v>88</v>
      </c>
      <c r="G137" s="130">
        <v>5.5</v>
      </c>
      <c r="H137" s="124">
        <v>0.5</v>
      </c>
      <c r="I137" s="131">
        <f t="shared" si="7"/>
        <v>2.25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ht="30" customHeight="1" x14ac:dyDescent="0.4">
      <c r="A138" s="6"/>
      <c r="B138" s="28">
        <v>9</v>
      </c>
      <c r="C138" s="24"/>
      <c r="D138" s="13" t="s">
        <v>9</v>
      </c>
      <c r="E138" s="34" t="s">
        <v>362</v>
      </c>
      <c r="F138" s="1" t="s">
        <v>89</v>
      </c>
      <c r="G138" s="30">
        <v>9</v>
      </c>
      <c r="H138" s="25">
        <v>0.5</v>
      </c>
      <c r="I138" s="43">
        <v>-0.5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ht="30" customHeight="1" x14ac:dyDescent="0.4">
      <c r="A139" s="6"/>
      <c r="B139" s="28">
        <v>10</v>
      </c>
      <c r="C139" s="24"/>
      <c r="D139" s="13" t="s">
        <v>9</v>
      </c>
      <c r="E139" s="34" t="s">
        <v>363</v>
      </c>
      <c r="F139" s="1" t="s">
        <v>89</v>
      </c>
      <c r="G139" s="30">
        <v>13</v>
      </c>
      <c r="H139" s="25">
        <v>0.15</v>
      </c>
      <c r="I139" s="43">
        <v>-0.5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ht="30" customHeight="1" x14ac:dyDescent="0.4">
      <c r="A140" s="6"/>
      <c r="B140" s="28">
        <v>11</v>
      </c>
      <c r="C140" s="24"/>
      <c r="D140" s="13" t="s">
        <v>9</v>
      </c>
      <c r="E140" s="34" t="s">
        <v>363</v>
      </c>
      <c r="F140" s="1" t="s">
        <v>89</v>
      </c>
      <c r="G140" s="30">
        <v>4</v>
      </c>
      <c r="H140" s="25">
        <v>0.35</v>
      </c>
      <c r="I140" s="43">
        <v>-0.35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30" customHeight="1" x14ac:dyDescent="0.4">
      <c r="A141" s="6"/>
      <c r="B141" s="28">
        <v>12</v>
      </c>
      <c r="C141" s="24"/>
      <c r="D141" s="13" t="s">
        <v>9</v>
      </c>
      <c r="E141" s="34" t="s">
        <v>364</v>
      </c>
      <c r="F141" s="1" t="s">
        <v>89</v>
      </c>
      <c r="G141" s="30">
        <v>15</v>
      </c>
      <c r="H141" s="25">
        <v>0.25</v>
      </c>
      <c r="I141" s="43">
        <v>-0.25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ht="30" customHeight="1" x14ac:dyDescent="0.4">
      <c r="A142" s="6"/>
      <c r="B142" s="28">
        <v>13</v>
      </c>
      <c r="C142" s="24"/>
      <c r="D142" s="13" t="s">
        <v>9</v>
      </c>
      <c r="E142" s="34" t="s">
        <v>365</v>
      </c>
      <c r="F142" s="1" t="s">
        <v>89</v>
      </c>
      <c r="G142" s="30">
        <v>7</v>
      </c>
      <c r="H142" s="25">
        <v>0.25</v>
      </c>
      <c r="I142" s="43">
        <v>-0.25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5" customFormat="1" ht="30" customHeight="1" x14ac:dyDescent="0.4">
      <c r="A143" s="6"/>
      <c r="B143" s="28">
        <v>14</v>
      </c>
      <c r="C143" s="24"/>
      <c r="D143" s="13" t="s">
        <v>9</v>
      </c>
      <c r="E143" s="34" t="s">
        <v>366</v>
      </c>
      <c r="F143" s="1" t="s">
        <v>89</v>
      </c>
      <c r="G143" s="30">
        <v>3.5</v>
      </c>
      <c r="H143" s="25">
        <v>0.5</v>
      </c>
      <c r="I143" s="43">
        <v>-0.5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ht="30" customHeight="1" x14ac:dyDescent="0.4">
      <c r="A144" s="6"/>
      <c r="B144" s="118">
        <v>15</v>
      </c>
      <c r="C144" s="119"/>
      <c r="D144" s="120" t="s">
        <v>9</v>
      </c>
      <c r="E144" s="129" t="s">
        <v>367</v>
      </c>
      <c r="F144" s="122" t="s">
        <v>88</v>
      </c>
      <c r="G144" s="130">
        <v>3.75</v>
      </c>
      <c r="H144" s="124">
        <v>0.25</v>
      </c>
      <c r="I144" s="131">
        <f t="shared" si="7"/>
        <v>0.6875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ht="30" customHeight="1" x14ac:dyDescent="0.4">
      <c r="A145" s="6"/>
      <c r="B145" s="28">
        <v>16</v>
      </c>
      <c r="C145" s="24"/>
      <c r="D145" s="13" t="s">
        <v>9</v>
      </c>
      <c r="E145" s="34" t="s">
        <v>368</v>
      </c>
      <c r="F145" s="1" t="s">
        <v>89</v>
      </c>
      <c r="G145" s="30">
        <v>41</v>
      </c>
      <c r="H145" s="25">
        <v>0.1</v>
      </c>
      <c r="I145" s="43">
        <v>-0.1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ht="30" customHeight="1" x14ac:dyDescent="0.4">
      <c r="A146" s="6"/>
      <c r="B146" s="28">
        <v>17</v>
      </c>
      <c r="C146" s="24"/>
      <c r="D146" s="13" t="s">
        <v>9</v>
      </c>
      <c r="E146" s="34" t="s">
        <v>369</v>
      </c>
      <c r="F146" s="1" t="s">
        <v>89</v>
      </c>
      <c r="G146" s="30">
        <v>11</v>
      </c>
      <c r="H146" s="25">
        <v>0.1</v>
      </c>
      <c r="I146" s="43">
        <v>-0.1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ht="30" customHeight="1" x14ac:dyDescent="0.4">
      <c r="A147" s="6"/>
      <c r="B147" s="28">
        <v>18</v>
      </c>
      <c r="C147" s="24"/>
      <c r="D147" s="13" t="s">
        <v>9</v>
      </c>
      <c r="E147" s="34" t="s">
        <v>370</v>
      </c>
      <c r="F147" s="1" t="s">
        <v>89</v>
      </c>
      <c r="G147" s="30">
        <v>11</v>
      </c>
      <c r="H147" s="25">
        <v>0.1</v>
      </c>
      <c r="I147" s="43">
        <v>-0.1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ht="30" customHeight="1" thickBot="1" x14ac:dyDescent="0.45">
      <c r="A148" s="6"/>
      <c r="B148" s="29">
        <v>19</v>
      </c>
      <c r="C148" s="26"/>
      <c r="D148" s="16" t="s">
        <v>9</v>
      </c>
      <c r="E148" s="35" t="s">
        <v>371</v>
      </c>
      <c r="F148" s="15" t="s">
        <v>89</v>
      </c>
      <c r="G148" s="32">
        <v>2.1</v>
      </c>
      <c r="H148" s="27">
        <v>1</v>
      </c>
      <c r="I148" s="45">
        <v>-1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37" customFormat="1" ht="25" customHeight="1" x14ac:dyDescent="0.3">
      <c r="A149" s="36"/>
      <c r="B149" s="42"/>
      <c r="C149" s="42"/>
      <c r="D149" s="42"/>
      <c r="E149" s="42"/>
      <c r="F149" s="68">
        <f>SUM(H130:H148)</f>
        <v>10.549999999999999</v>
      </c>
      <c r="G149" s="345" t="s">
        <v>111</v>
      </c>
      <c r="H149" s="346"/>
      <c r="I149" s="126">
        <f>SUM(I130:I148)</f>
        <v>1.6574999999999989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</row>
    <row r="150" spans="1:30" s="40" customFormat="1" ht="25" customHeight="1" thickBot="1" x14ac:dyDescent="0.45">
      <c r="A150" s="38"/>
      <c r="B150" s="39"/>
      <c r="C150" s="39"/>
      <c r="D150" s="12"/>
      <c r="E150" s="5"/>
      <c r="F150" s="107"/>
      <c r="G150" s="347" t="s">
        <v>3</v>
      </c>
      <c r="H150" s="348"/>
      <c r="I150" s="127">
        <f>SUM(I130:I148)/SUM(H130:H148)</f>
        <v>0.15710900473933639</v>
      </c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</row>
    <row r="151" spans="1:30" s="5" customFormat="1" ht="20.8" customHeight="1" thickBot="1" x14ac:dyDescent="0.45">
      <c r="A151" s="6"/>
      <c r="B151" s="20"/>
      <c r="C151" s="20"/>
      <c r="D151" s="20"/>
      <c r="E151" s="20"/>
      <c r="F151" s="20"/>
      <c r="G151" s="20"/>
      <c r="H151" s="20"/>
      <c r="I151" s="2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ht="41.7" customHeight="1" thickBot="1" x14ac:dyDescent="0.45">
      <c r="A152" s="6"/>
      <c r="B152" s="323" t="s">
        <v>394</v>
      </c>
      <c r="C152" s="324"/>
      <c r="D152" s="324"/>
      <c r="E152" s="324"/>
      <c r="F152" s="324"/>
      <c r="G152" s="324"/>
      <c r="H152" s="324"/>
      <c r="I152" s="325"/>
      <c r="K152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ht="20.8" customHeight="1" thickBot="1" x14ac:dyDescent="0.45">
      <c r="A153" s="6"/>
      <c r="B153" s="20"/>
      <c r="C153" s="20"/>
      <c r="D153" s="20"/>
      <c r="E153" s="20"/>
      <c r="F153" s="20"/>
      <c r="G153" s="20"/>
      <c r="H153" s="20"/>
      <c r="I153" s="2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23" customFormat="1" ht="23.05" customHeight="1" thickBot="1" x14ac:dyDescent="0.55000000000000004">
      <c r="A154" s="7"/>
      <c r="B154" s="342" t="s">
        <v>2</v>
      </c>
      <c r="C154" s="343"/>
      <c r="D154" s="344"/>
      <c r="E154" s="69" t="s">
        <v>1</v>
      </c>
      <c r="F154" s="69" t="s">
        <v>5</v>
      </c>
      <c r="G154" s="70" t="s">
        <v>0</v>
      </c>
      <c r="H154" s="69" t="s">
        <v>6</v>
      </c>
      <c r="I154" s="71" t="s">
        <v>7</v>
      </c>
      <c r="J154" s="21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pans="1:30" s="5" customFormat="1" ht="30" customHeight="1" x14ac:dyDescent="0.4">
      <c r="A155" s="6"/>
      <c r="B155" s="72">
        <v>1</v>
      </c>
      <c r="C155" s="73"/>
      <c r="D155" s="76" t="s">
        <v>10</v>
      </c>
      <c r="E155" s="77" t="s">
        <v>380</v>
      </c>
      <c r="F155" s="78" t="s">
        <v>89</v>
      </c>
      <c r="G155" s="79">
        <v>11</v>
      </c>
      <c r="H155" s="80">
        <v>0.75</v>
      </c>
      <c r="I155" s="81">
        <v>-0.75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ht="30" customHeight="1" x14ac:dyDescent="0.4">
      <c r="A156" s="6"/>
      <c r="B156" s="28">
        <v>2</v>
      </c>
      <c r="C156" s="24"/>
      <c r="D156" s="13" t="s">
        <v>10</v>
      </c>
      <c r="E156" s="34" t="s">
        <v>381</v>
      </c>
      <c r="F156" s="1" t="s">
        <v>89</v>
      </c>
      <c r="G156" s="30">
        <v>26</v>
      </c>
      <c r="H156" s="25">
        <v>0.15</v>
      </c>
      <c r="I156" s="43">
        <v>-0.15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ht="30" customHeight="1" x14ac:dyDescent="0.4">
      <c r="A157" s="6"/>
      <c r="B157" s="28">
        <v>3</v>
      </c>
      <c r="C157" s="24"/>
      <c r="D157" s="13" t="s">
        <v>10</v>
      </c>
      <c r="E157" s="34" t="s">
        <v>382</v>
      </c>
      <c r="F157" s="1" t="s">
        <v>89</v>
      </c>
      <c r="G157" s="30">
        <v>8</v>
      </c>
      <c r="H157" s="25">
        <v>0.15</v>
      </c>
      <c r="I157" s="43">
        <v>-0.15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ht="30" customHeight="1" x14ac:dyDescent="0.4">
      <c r="A158" s="6"/>
      <c r="B158" s="28">
        <v>4</v>
      </c>
      <c r="C158" s="24"/>
      <c r="D158" s="13" t="s">
        <v>10</v>
      </c>
      <c r="E158" s="34" t="s">
        <v>383</v>
      </c>
      <c r="F158" s="1" t="s">
        <v>89</v>
      </c>
      <c r="G158" s="30">
        <v>10</v>
      </c>
      <c r="H158" s="25">
        <v>0.1</v>
      </c>
      <c r="I158" s="43">
        <v>-0.1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ht="30" customHeight="1" x14ac:dyDescent="0.4">
      <c r="A159" s="6"/>
      <c r="B159" s="118">
        <v>5</v>
      </c>
      <c r="C159" s="119"/>
      <c r="D159" s="120" t="s">
        <v>10</v>
      </c>
      <c r="E159" s="129" t="s">
        <v>384</v>
      </c>
      <c r="F159" s="122" t="s">
        <v>88</v>
      </c>
      <c r="G159" s="130">
        <v>8</v>
      </c>
      <c r="H159" s="124">
        <v>0.15</v>
      </c>
      <c r="I159" s="131">
        <f t="shared" ref="I159:I162" si="8">(G159*H159)-H159</f>
        <v>1.05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ht="30" customHeight="1" x14ac:dyDescent="0.4">
      <c r="A160" s="6"/>
      <c r="B160" s="28">
        <v>6</v>
      </c>
      <c r="C160" s="24"/>
      <c r="D160" s="13" t="s">
        <v>8</v>
      </c>
      <c r="E160" s="34" t="s">
        <v>346</v>
      </c>
      <c r="F160" s="1" t="s">
        <v>89</v>
      </c>
      <c r="G160" s="30">
        <v>7</v>
      </c>
      <c r="H160" s="25">
        <v>1</v>
      </c>
      <c r="I160" s="43">
        <v>-1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ht="30" customHeight="1" x14ac:dyDescent="0.4">
      <c r="A161" s="6"/>
      <c r="B161" s="118">
        <v>7</v>
      </c>
      <c r="C161" s="119"/>
      <c r="D161" s="120" t="s">
        <v>8</v>
      </c>
      <c r="E161" s="129" t="s">
        <v>386</v>
      </c>
      <c r="F161" s="122" t="s">
        <v>88</v>
      </c>
      <c r="G161" s="130">
        <v>6</v>
      </c>
      <c r="H161" s="124">
        <v>1</v>
      </c>
      <c r="I161" s="131">
        <f t="shared" si="8"/>
        <v>5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ht="30" customHeight="1" x14ac:dyDescent="0.4">
      <c r="A162" s="6"/>
      <c r="B162" s="118">
        <v>8</v>
      </c>
      <c r="C162" s="119"/>
      <c r="D162" s="120" t="s">
        <v>9</v>
      </c>
      <c r="E162" s="129" t="s">
        <v>387</v>
      </c>
      <c r="F162" s="122" t="s">
        <v>88</v>
      </c>
      <c r="G162" s="130">
        <v>2.79</v>
      </c>
      <c r="H162" s="124">
        <v>1.5</v>
      </c>
      <c r="I162" s="131">
        <f t="shared" si="8"/>
        <v>2.6850000000000005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ht="30" customHeight="1" thickBot="1" x14ac:dyDescent="0.45">
      <c r="A163" s="6"/>
      <c r="B163" s="29">
        <v>10</v>
      </c>
      <c r="C163" s="26"/>
      <c r="D163" s="16" t="s">
        <v>9</v>
      </c>
      <c r="E163" s="35" t="s">
        <v>264</v>
      </c>
      <c r="F163" s="15" t="s">
        <v>89</v>
      </c>
      <c r="G163" s="32">
        <v>3.75</v>
      </c>
      <c r="H163" s="27">
        <v>1</v>
      </c>
      <c r="I163" s="45">
        <v>-1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37" customFormat="1" ht="25" customHeight="1" x14ac:dyDescent="0.3">
      <c r="A164" s="36"/>
      <c r="B164" s="42"/>
      <c r="C164" s="42"/>
      <c r="D164" s="42"/>
      <c r="E164" s="42"/>
      <c r="F164" s="68">
        <f>SUM(H155:H163)</f>
        <v>5.8</v>
      </c>
      <c r="G164" s="345" t="s">
        <v>111</v>
      </c>
      <c r="H164" s="346"/>
      <c r="I164" s="126">
        <f>SUM(I155:I163)</f>
        <v>5.5850000000000009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</row>
    <row r="165" spans="1:30" s="40" customFormat="1" ht="25" customHeight="1" thickBot="1" x14ac:dyDescent="0.45">
      <c r="A165" s="38"/>
      <c r="B165" s="39"/>
      <c r="C165" s="39"/>
      <c r="D165" s="12"/>
      <c r="E165" s="5"/>
      <c r="F165" s="107"/>
      <c r="G165" s="347" t="s">
        <v>3</v>
      </c>
      <c r="H165" s="348"/>
      <c r="I165" s="127">
        <f>SUM(I155:I163)/SUM(H155:H164)</f>
        <v>0.96293103448275885</v>
      </c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</row>
    <row r="166" spans="1:30" s="5" customFormat="1" x14ac:dyDescent="0.4">
      <c r="A166" s="6"/>
      <c r="B166" s="8"/>
      <c r="C166" s="8"/>
      <c r="D166" s="12"/>
      <c r="E166" s="8"/>
      <c r="F166" s="8"/>
      <c r="G166" s="9"/>
      <c r="H166" s="8"/>
      <c r="I166" s="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ht="15" thickBot="1" x14ac:dyDescent="0.45">
      <c r="A167" s="6"/>
      <c r="B167" s="8"/>
      <c r="C167" s="8"/>
      <c r="D167" s="12"/>
      <c r="E167" s="8"/>
      <c r="F167" s="8"/>
      <c r="G167" s="9"/>
      <c r="H167" s="8"/>
      <c r="I167" s="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ht="41.7" customHeight="1" thickBot="1" x14ac:dyDescent="0.45">
      <c r="A168" s="6"/>
      <c r="B168" s="323" t="s">
        <v>495</v>
      </c>
      <c r="C168" s="324"/>
      <c r="D168" s="324"/>
      <c r="E168" s="324"/>
      <c r="F168" s="324"/>
      <c r="G168" s="324"/>
      <c r="H168" s="324"/>
      <c r="I168" s="325"/>
      <c r="K168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ht="20.8" customHeight="1" thickBot="1" x14ac:dyDescent="0.45">
      <c r="A169" s="6"/>
      <c r="B169" s="20"/>
      <c r="C169" s="20"/>
      <c r="D169" s="20"/>
      <c r="E169" s="20"/>
      <c r="F169" s="20"/>
      <c r="G169" s="20"/>
      <c r="H169" s="20"/>
      <c r="I169" s="2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23" customFormat="1" ht="23.05" customHeight="1" thickBot="1" x14ac:dyDescent="0.55000000000000004">
      <c r="A170" s="7"/>
      <c r="B170" s="342" t="s">
        <v>2</v>
      </c>
      <c r="C170" s="343"/>
      <c r="D170" s="344"/>
      <c r="E170" s="69" t="s">
        <v>1</v>
      </c>
      <c r="F170" s="69" t="s">
        <v>5</v>
      </c>
      <c r="G170" s="70" t="s">
        <v>0</v>
      </c>
      <c r="H170" s="69" t="s">
        <v>6</v>
      </c>
      <c r="I170" s="71" t="s">
        <v>7</v>
      </c>
      <c r="J170" s="21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pans="1:30" s="5" customFormat="1" ht="30" customHeight="1" x14ac:dyDescent="0.4">
      <c r="A171" s="6"/>
      <c r="B171" s="72">
        <v>1</v>
      </c>
      <c r="C171" s="73"/>
      <c r="D171" s="76" t="s">
        <v>10</v>
      </c>
      <c r="E171" s="77" t="s">
        <v>92</v>
      </c>
      <c r="F171" s="78" t="s">
        <v>89</v>
      </c>
      <c r="G171" s="79">
        <v>1.75</v>
      </c>
      <c r="H171" s="80">
        <v>1.5</v>
      </c>
      <c r="I171" s="81">
        <v>-1.5</v>
      </c>
      <c r="K171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ht="30" customHeight="1" x14ac:dyDescent="0.4">
      <c r="A172" s="6"/>
      <c r="B172" s="28">
        <v>2</v>
      </c>
      <c r="C172" s="24"/>
      <c r="D172" s="13" t="s">
        <v>10</v>
      </c>
      <c r="E172" s="34" t="s">
        <v>388</v>
      </c>
      <c r="F172" s="1" t="s">
        <v>89</v>
      </c>
      <c r="G172" s="30">
        <v>1.72</v>
      </c>
      <c r="H172" s="25">
        <v>1</v>
      </c>
      <c r="I172" s="43">
        <v>-1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ht="30" customHeight="1" x14ac:dyDescent="0.4">
      <c r="A173" s="6"/>
      <c r="B173" s="28">
        <v>3</v>
      </c>
      <c r="C173" s="24"/>
      <c r="D173" s="13" t="s">
        <v>9</v>
      </c>
      <c r="E173" s="34" t="s">
        <v>389</v>
      </c>
      <c r="F173" s="1" t="s">
        <v>89</v>
      </c>
      <c r="G173" s="30">
        <v>2.94</v>
      </c>
      <c r="H173" s="25">
        <v>0.5</v>
      </c>
      <c r="I173" s="43">
        <v>-0.5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ht="30" customHeight="1" thickBot="1" x14ac:dyDescent="0.45">
      <c r="A174" s="6"/>
      <c r="B174" s="29">
        <v>4</v>
      </c>
      <c r="C174" s="26"/>
      <c r="D174" s="16" t="s">
        <v>9</v>
      </c>
      <c r="E174" s="35" t="s">
        <v>390</v>
      </c>
      <c r="F174" s="15" t="s">
        <v>89</v>
      </c>
      <c r="G174" s="32">
        <v>1.5</v>
      </c>
      <c r="H174" s="27">
        <v>1.5</v>
      </c>
      <c r="I174" s="45">
        <v>-1.5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37" customFormat="1" ht="25" customHeight="1" x14ac:dyDescent="0.3">
      <c r="A175" s="36"/>
      <c r="B175" s="42"/>
      <c r="C175" s="42"/>
      <c r="D175" s="42"/>
      <c r="E175" s="42"/>
      <c r="F175" s="68">
        <f>SUM(H171:H174)</f>
        <v>4.5</v>
      </c>
      <c r="G175" s="351" t="s">
        <v>111</v>
      </c>
      <c r="H175" s="352"/>
      <c r="I175" s="108">
        <f>SUM(I171:I174)</f>
        <v>-4.5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30" s="40" customFormat="1" ht="25" customHeight="1" thickBot="1" x14ac:dyDescent="0.45">
      <c r="A176" s="38"/>
      <c r="B176" s="39"/>
      <c r="C176" s="39"/>
      <c r="D176" s="12"/>
      <c r="E176" s="5"/>
      <c r="F176" s="107"/>
      <c r="G176" s="349" t="s">
        <v>3</v>
      </c>
      <c r="H176" s="350"/>
      <c r="I176" s="109">
        <f>SUM(I171:I174)/SUM(H171:H174)</f>
        <v>-1</v>
      </c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</row>
    <row r="177" spans="1:30" s="5" customFormat="1" ht="20.8" customHeight="1" thickBot="1" x14ac:dyDescent="0.45">
      <c r="A177" s="6"/>
      <c r="B177" s="20"/>
      <c r="C177" s="20"/>
      <c r="D177" s="20"/>
      <c r="E177" s="20"/>
      <c r="F177" s="20"/>
      <c r="G177" s="20"/>
      <c r="H177" s="20"/>
      <c r="I177" s="2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ht="41.7" customHeight="1" thickBot="1" x14ac:dyDescent="0.45">
      <c r="A178" s="6"/>
      <c r="B178" s="323" t="s">
        <v>496</v>
      </c>
      <c r="C178" s="324"/>
      <c r="D178" s="324"/>
      <c r="E178" s="324"/>
      <c r="F178" s="324"/>
      <c r="G178" s="324"/>
      <c r="H178" s="324"/>
      <c r="I178" s="325"/>
      <c r="K178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ht="20.8" customHeight="1" thickBot="1" x14ac:dyDescent="0.45">
      <c r="A179" s="6"/>
      <c r="B179" s="20"/>
      <c r="C179" s="20"/>
      <c r="D179" s="20"/>
      <c r="E179" s="20"/>
      <c r="F179" s="20"/>
      <c r="G179" s="20"/>
      <c r="H179" s="20"/>
      <c r="I179" s="2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23" customFormat="1" ht="23.05" customHeight="1" thickBot="1" x14ac:dyDescent="0.55000000000000004">
      <c r="A180" s="7"/>
      <c r="B180" s="342" t="s">
        <v>2</v>
      </c>
      <c r="C180" s="343"/>
      <c r="D180" s="344"/>
      <c r="E180" s="69" t="s">
        <v>1</v>
      </c>
      <c r="F180" s="69" t="s">
        <v>5</v>
      </c>
      <c r="G180" s="70" t="s">
        <v>0</v>
      </c>
      <c r="H180" s="69" t="s">
        <v>6</v>
      </c>
      <c r="I180" s="71" t="s">
        <v>7</v>
      </c>
      <c r="J180" s="21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 spans="1:30" s="5" customFormat="1" ht="30" customHeight="1" x14ac:dyDescent="0.4">
      <c r="A181" s="6"/>
      <c r="B181" s="72">
        <v>1</v>
      </c>
      <c r="C181" s="73"/>
      <c r="D181" s="76" t="s">
        <v>10</v>
      </c>
      <c r="E181" s="77" t="s">
        <v>117</v>
      </c>
      <c r="F181" s="78" t="s">
        <v>89</v>
      </c>
      <c r="G181" s="79">
        <v>1.66</v>
      </c>
      <c r="H181" s="80">
        <v>1.5</v>
      </c>
      <c r="I181" s="81">
        <v>-1.5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s="5" customFormat="1" ht="30" customHeight="1" x14ac:dyDescent="0.4">
      <c r="A182" s="6"/>
      <c r="B182" s="28">
        <v>2</v>
      </c>
      <c r="C182" s="24"/>
      <c r="D182" s="13" t="s">
        <v>9</v>
      </c>
      <c r="E182" s="34" t="s">
        <v>186</v>
      </c>
      <c r="F182" s="1" t="s">
        <v>89</v>
      </c>
      <c r="G182" s="30">
        <v>1.66</v>
      </c>
      <c r="H182" s="25">
        <v>1.5</v>
      </c>
      <c r="I182" s="43">
        <v>-1.5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s="5" customFormat="1" ht="30" customHeight="1" thickBot="1" x14ac:dyDescent="0.45">
      <c r="A183" s="6"/>
      <c r="B183" s="132">
        <v>3</v>
      </c>
      <c r="C183" s="133"/>
      <c r="D183" s="134" t="s">
        <v>9</v>
      </c>
      <c r="E183" s="223" t="s">
        <v>393</v>
      </c>
      <c r="F183" s="136" t="s">
        <v>88</v>
      </c>
      <c r="G183" s="137">
        <v>2.1</v>
      </c>
      <c r="H183" s="138">
        <v>1</v>
      </c>
      <c r="I183" s="139">
        <f t="shared" ref="I183" si="9">(G183*H183)-H183</f>
        <v>1.1000000000000001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37" customFormat="1" ht="25" customHeight="1" x14ac:dyDescent="0.3">
      <c r="A184" s="36"/>
      <c r="B184" s="42"/>
      <c r="C184" s="42"/>
      <c r="D184" s="42"/>
      <c r="E184" s="42"/>
      <c r="F184" s="68">
        <f>SUM(H181:H183)</f>
        <v>4</v>
      </c>
      <c r="G184" s="351" t="s">
        <v>111</v>
      </c>
      <c r="H184" s="352"/>
      <c r="I184" s="108">
        <f>SUM(I181:I183)</f>
        <v>-1.9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1:30" s="40" customFormat="1" ht="25" customHeight="1" thickBot="1" x14ac:dyDescent="0.45">
      <c r="A185" s="38"/>
      <c r="B185" s="39"/>
      <c r="C185" s="39"/>
      <c r="D185" s="12"/>
      <c r="E185" s="5"/>
      <c r="F185" s="107"/>
      <c r="G185" s="349" t="s">
        <v>3</v>
      </c>
      <c r="H185" s="350"/>
      <c r="I185" s="109">
        <f>SUM(I181:I183)/SUM(H181:H183)</f>
        <v>-0.47499999999999998</v>
      </c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</row>
    <row r="186" spans="1:30" s="5" customFormat="1" ht="20.8" customHeight="1" thickBot="1" x14ac:dyDescent="0.45">
      <c r="A186" s="6"/>
      <c r="B186" s="20"/>
      <c r="C186" s="20"/>
      <c r="D186" s="20"/>
      <c r="E186" s="20"/>
      <c r="F186" s="20"/>
      <c r="G186" s="20"/>
      <c r="H186" s="20"/>
      <c r="I186" s="2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5" customFormat="1" ht="41.7" customHeight="1" thickBot="1" x14ac:dyDescent="0.45">
      <c r="A187" s="6"/>
      <c r="B187" s="323" t="s">
        <v>497</v>
      </c>
      <c r="C187" s="324"/>
      <c r="D187" s="324"/>
      <c r="E187" s="324"/>
      <c r="F187" s="324"/>
      <c r="G187" s="324"/>
      <c r="H187" s="324"/>
      <c r="I187" s="325"/>
      <c r="K18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s="5" customFormat="1" ht="20.8" customHeight="1" thickBot="1" x14ac:dyDescent="0.45">
      <c r="A188" s="6"/>
      <c r="B188" s="20"/>
      <c r="C188" s="20"/>
      <c r="D188" s="20"/>
      <c r="E188" s="20"/>
      <c r="F188" s="20"/>
      <c r="G188" s="20"/>
      <c r="H188" s="20"/>
      <c r="I188" s="2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23" customFormat="1" ht="23.05" customHeight="1" thickBot="1" x14ac:dyDescent="0.55000000000000004">
      <c r="A189" s="7"/>
      <c r="B189" s="342" t="s">
        <v>2</v>
      </c>
      <c r="C189" s="343"/>
      <c r="D189" s="344"/>
      <c r="E189" s="69" t="s">
        <v>1</v>
      </c>
      <c r="F189" s="69" t="s">
        <v>5</v>
      </c>
      <c r="G189" s="70" t="s">
        <v>0</v>
      </c>
      <c r="H189" s="69" t="s">
        <v>6</v>
      </c>
      <c r="I189" s="71" t="s">
        <v>7</v>
      </c>
      <c r="J189" s="21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 spans="1:30" s="5" customFormat="1" ht="30" customHeight="1" thickBot="1" x14ac:dyDescent="0.45">
      <c r="A190" s="6"/>
      <c r="B190" s="192">
        <v>1</v>
      </c>
      <c r="C190" s="193"/>
      <c r="D190" s="194" t="s">
        <v>391</v>
      </c>
      <c r="E190" s="195" t="s">
        <v>392</v>
      </c>
      <c r="F190" s="196" t="s">
        <v>88</v>
      </c>
      <c r="G190" s="197">
        <v>2.12</v>
      </c>
      <c r="H190" s="198">
        <v>1</v>
      </c>
      <c r="I190" s="199">
        <f>(H190*G190)-H190</f>
        <v>1.1200000000000001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37" customFormat="1" ht="24.55" customHeight="1" x14ac:dyDescent="0.3">
      <c r="A191" s="36"/>
      <c r="B191" s="42"/>
      <c r="C191" s="42"/>
      <c r="D191" s="42"/>
      <c r="E191" s="42"/>
      <c r="F191" s="68">
        <f>SUM(H190:H190)</f>
        <v>1</v>
      </c>
      <c r="G191" s="345" t="s">
        <v>111</v>
      </c>
      <c r="H191" s="346"/>
      <c r="I191" s="126">
        <f>SUM(I190:I190)</f>
        <v>1.1200000000000001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1:30" s="5" customFormat="1" ht="24.55" customHeight="1" thickBot="1" x14ac:dyDescent="0.45">
      <c r="A192" s="6"/>
      <c r="B192" s="8"/>
      <c r="C192" s="8"/>
      <c r="D192" s="12"/>
      <c r="E192" s="8"/>
      <c r="F192" s="8"/>
      <c r="G192" s="347" t="s">
        <v>3</v>
      </c>
      <c r="H192" s="348"/>
      <c r="I192" s="127">
        <f>SUM(I190:I190)/SUM(H190:H190)</f>
        <v>1.1200000000000001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s="5" customFormat="1" ht="20.8" customHeight="1" thickBot="1" x14ac:dyDescent="0.45">
      <c r="A193" s="6"/>
      <c r="B193" s="20"/>
      <c r="C193" s="20"/>
      <c r="D193" s="20"/>
      <c r="E193" s="20"/>
      <c r="F193" s="20"/>
      <c r="G193" s="20"/>
      <c r="H193" s="20"/>
      <c r="I193" s="2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ht="41.7" customHeight="1" thickBot="1" x14ac:dyDescent="0.45">
      <c r="A194" s="6"/>
      <c r="B194" s="323" t="s">
        <v>53</v>
      </c>
      <c r="C194" s="324"/>
      <c r="D194" s="324"/>
      <c r="E194" s="324"/>
      <c r="F194" s="324"/>
      <c r="G194" s="324"/>
      <c r="H194" s="324"/>
      <c r="I194" s="325"/>
      <c r="K19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ht="20.8" customHeight="1" thickBot="1" x14ac:dyDescent="0.45">
      <c r="A195" s="6"/>
      <c r="B195" s="20"/>
      <c r="C195" s="20"/>
      <c r="D195" s="20"/>
      <c r="E195" s="20"/>
      <c r="F195" s="20"/>
      <c r="G195" s="20"/>
      <c r="H195" s="20"/>
      <c r="I195" s="2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23" customFormat="1" ht="23.05" customHeight="1" thickBot="1" x14ac:dyDescent="0.55000000000000004">
      <c r="A196" s="7"/>
      <c r="B196" s="364" t="s">
        <v>2</v>
      </c>
      <c r="C196" s="365"/>
      <c r="D196" s="366"/>
      <c r="E196" s="17" t="s">
        <v>1</v>
      </c>
      <c r="F196" s="17" t="s">
        <v>5</v>
      </c>
      <c r="G196" s="18" t="s">
        <v>0</v>
      </c>
      <c r="H196" s="17" t="s">
        <v>6</v>
      </c>
      <c r="I196" s="19" t="s">
        <v>7</v>
      </c>
      <c r="J196" s="21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 spans="1:30" s="5" customFormat="1" ht="30" customHeight="1" x14ac:dyDescent="0.4">
      <c r="A197" s="6"/>
      <c r="B197" s="110">
        <v>1</v>
      </c>
      <c r="C197" s="111"/>
      <c r="D197" s="112" t="s">
        <v>9</v>
      </c>
      <c r="E197" s="113" t="s">
        <v>147</v>
      </c>
      <c r="F197" s="114" t="s">
        <v>88</v>
      </c>
      <c r="G197" s="115">
        <v>7.1</v>
      </c>
      <c r="H197" s="116">
        <v>0.5</v>
      </c>
      <c r="I197" s="117">
        <f t="shared" ref="I197:I203" si="10">(G197*H197)-H197</f>
        <v>3.05</v>
      </c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ht="30" customHeight="1" x14ac:dyDescent="0.4">
      <c r="A198" s="6"/>
      <c r="B198" s="224">
        <v>2</v>
      </c>
      <c r="C198" s="225"/>
      <c r="D198" s="226" t="s">
        <v>9</v>
      </c>
      <c r="E198" s="227" t="s">
        <v>372</v>
      </c>
      <c r="F198" s="1" t="s">
        <v>89</v>
      </c>
      <c r="G198" s="228">
        <v>7.6</v>
      </c>
      <c r="H198" s="229">
        <v>0.25</v>
      </c>
      <c r="I198" s="43">
        <v>-0.25</v>
      </c>
      <c r="K198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ht="30" customHeight="1" x14ac:dyDescent="0.4">
      <c r="A199" s="6"/>
      <c r="B199" s="28">
        <v>3</v>
      </c>
      <c r="C199" s="24"/>
      <c r="D199" s="13" t="s">
        <v>9</v>
      </c>
      <c r="E199" s="34" t="s">
        <v>373</v>
      </c>
      <c r="F199" s="1" t="s">
        <v>89</v>
      </c>
      <c r="G199" s="30">
        <v>11.75</v>
      </c>
      <c r="H199" s="25">
        <v>0.25</v>
      </c>
      <c r="I199" s="43">
        <v>-0.25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5" customFormat="1" ht="30" customHeight="1" x14ac:dyDescent="0.4">
      <c r="A200" s="6"/>
      <c r="B200" s="28">
        <v>4</v>
      </c>
      <c r="C200" s="24"/>
      <c r="D200" s="13" t="s">
        <v>9</v>
      </c>
      <c r="E200" s="34" t="s">
        <v>374</v>
      </c>
      <c r="F200" s="1" t="s">
        <v>89</v>
      </c>
      <c r="G200" s="30">
        <v>20.5</v>
      </c>
      <c r="H200" s="25">
        <v>0.1</v>
      </c>
      <c r="I200" s="43">
        <v>-0.1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s="5" customFormat="1" ht="30" customHeight="1" x14ac:dyDescent="0.4">
      <c r="A201" s="6"/>
      <c r="B201" s="28">
        <v>5</v>
      </c>
      <c r="C201" s="24"/>
      <c r="D201" s="13" t="s">
        <v>9</v>
      </c>
      <c r="E201" s="34" t="s">
        <v>375</v>
      </c>
      <c r="F201" s="1" t="s">
        <v>89</v>
      </c>
      <c r="G201" s="30">
        <v>91</v>
      </c>
      <c r="H201" s="25">
        <v>0.1</v>
      </c>
      <c r="I201" s="43">
        <v>-0.1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s="5" customFormat="1" ht="30" customHeight="1" x14ac:dyDescent="0.4">
      <c r="A202" s="6"/>
      <c r="B202" s="28">
        <v>6</v>
      </c>
      <c r="C202" s="24"/>
      <c r="D202" s="13" t="s">
        <v>9</v>
      </c>
      <c r="E202" s="34" t="s">
        <v>376</v>
      </c>
      <c r="F202" s="99" t="s">
        <v>89</v>
      </c>
      <c r="G202" s="30">
        <v>25</v>
      </c>
      <c r="H202" s="25">
        <v>0.1</v>
      </c>
      <c r="I202" s="43">
        <v>-0.1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ht="30" customHeight="1" x14ac:dyDescent="0.4">
      <c r="A203" s="6"/>
      <c r="B203" s="118">
        <v>7</v>
      </c>
      <c r="C203" s="119"/>
      <c r="D203" s="120" t="s">
        <v>9</v>
      </c>
      <c r="E203" s="129" t="s">
        <v>129</v>
      </c>
      <c r="F203" s="122" t="s">
        <v>88</v>
      </c>
      <c r="G203" s="130">
        <v>2.77</v>
      </c>
      <c r="H203" s="124">
        <v>1</v>
      </c>
      <c r="I203" s="131">
        <f t="shared" si="10"/>
        <v>1.77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5" customFormat="1" ht="30" customHeight="1" x14ac:dyDescent="0.4">
      <c r="A204" s="6"/>
      <c r="B204" s="28">
        <v>8</v>
      </c>
      <c r="C204" s="24"/>
      <c r="D204" s="13" t="s">
        <v>9</v>
      </c>
      <c r="E204" s="34" t="s">
        <v>377</v>
      </c>
      <c r="F204" s="1" t="s">
        <v>89</v>
      </c>
      <c r="G204" s="30">
        <v>3.43</v>
      </c>
      <c r="H204" s="25">
        <v>1</v>
      </c>
      <c r="I204" s="43">
        <v>-1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s="5" customFormat="1" ht="30" customHeight="1" x14ac:dyDescent="0.4">
      <c r="A205" s="6"/>
      <c r="B205" s="28">
        <v>9</v>
      </c>
      <c r="C205" s="24"/>
      <c r="D205" s="13" t="s">
        <v>9</v>
      </c>
      <c r="E205" s="34" t="s">
        <v>314</v>
      </c>
      <c r="F205" s="99" t="s">
        <v>89</v>
      </c>
      <c r="G205" s="30">
        <v>3.13</v>
      </c>
      <c r="H205" s="25">
        <v>1</v>
      </c>
      <c r="I205" s="43">
        <v>-1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s="5" customFormat="1" ht="30" customHeight="1" x14ac:dyDescent="0.4">
      <c r="A206" s="6"/>
      <c r="B206" s="28">
        <v>10</v>
      </c>
      <c r="C206" s="24"/>
      <c r="D206" s="13" t="s">
        <v>9</v>
      </c>
      <c r="E206" s="34" t="s">
        <v>378</v>
      </c>
      <c r="F206" s="99" t="s">
        <v>89</v>
      </c>
      <c r="G206" s="30">
        <v>1.91</v>
      </c>
      <c r="H206" s="25">
        <v>1</v>
      </c>
      <c r="I206" s="43">
        <v>-1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s="5" customFormat="1" ht="30" customHeight="1" x14ac:dyDescent="0.4">
      <c r="A207" s="6"/>
      <c r="B207" s="28">
        <v>11</v>
      </c>
      <c r="C207" s="24"/>
      <c r="D207" s="13" t="s">
        <v>9</v>
      </c>
      <c r="E207" s="34" t="s">
        <v>379</v>
      </c>
      <c r="F207" s="99" t="s">
        <v>89</v>
      </c>
      <c r="G207" s="30">
        <v>4.75</v>
      </c>
      <c r="H207" s="25">
        <v>1</v>
      </c>
      <c r="I207" s="43">
        <v>-1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s="5" customFormat="1" ht="30" customHeight="1" thickBot="1" x14ac:dyDescent="0.45">
      <c r="A208" s="6"/>
      <c r="B208" s="29">
        <v>12</v>
      </c>
      <c r="C208" s="26"/>
      <c r="D208" s="16" t="s">
        <v>9</v>
      </c>
      <c r="E208" s="35" t="s">
        <v>385</v>
      </c>
      <c r="F208" s="15" t="s">
        <v>89</v>
      </c>
      <c r="G208" s="32">
        <v>2.6</v>
      </c>
      <c r="H208" s="27">
        <v>0.5</v>
      </c>
      <c r="I208" s="45">
        <v>-0.5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s="37" customFormat="1" ht="25" customHeight="1" x14ac:dyDescent="0.3">
      <c r="A209" s="36"/>
      <c r="B209" s="42"/>
      <c r="C209" s="42"/>
      <c r="D209" s="42"/>
      <c r="E209" s="42"/>
      <c r="F209" s="68">
        <f>SUM(H197:H208)</f>
        <v>6.8000000000000007</v>
      </c>
      <c r="G209" s="351" t="s">
        <v>111</v>
      </c>
      <c r="H209" s="352"/>
      <c r="I209" s="108">
        <f>SUM(I197:I208)</f>
        <v>-0.48000000000000043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1:30" s="40" customFormat="1" ht="25" customHeight="1" thickBot="1" x14ac:dyDescent="0.45">
      <c r="A210" s="38"/>
      <c r="B210" s="39"/>
      <c r="C210" s="39"/>
      <c r="D210" s="12"/>
      <c r="E210" s="5"/>
      <c r="F210" s="107"/>
      <c r="G210" s="349" t="s">
        <v>3</v>
      </c>
      <c r="H210" s="350"/>
      <c r="I210" s="109">
        <f>SUM(I197:I208)/SUM(H197:H208)</f>
        <v>-7.0588235294117702E-2</v>
      </c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</row>
    <row r="211" spans="1:30" s="4" customFormat="1" x14ac:dyDescent="0.4">
      <c r="A211" s="6"/>
      <c r="B211" s="6"/>
      <c r="C211" s="6"/>
      <c r="D211" s="230"/>
      <c r="E211" s="6"/>
      <c r="F211" s="6"/>
      <c r="G211" s="231"/>
      <c r="H211" s="6"/>
      <c r="I211" s="231"/>
    </row>
    <row r="212" spans="1:30" s="4" customFormat="1" x14ac:dyDescent="0.4">
      <c r="A212" s="6"/>
      <c r="B212" s="6"/>
      <c r="C212" s="6"/>
      <c r="D212" s="230"/>
      <c r="E212" s="6"/>
      <c r="F212" s="6"/>
      <c r="G212" s="231"/>
      <c r="H212" s="6"/>
      <c r="I212" s="231"/>
    </row>
    <row r="213" spans="1:30" s="4" customFormat="1" x14ac:dyDescent="0.4">
      <c r="A213" s="6"/>
      <c r="B213" s="6"/>
      <c r="C213" s="6"/>
      <c r="D213" s="230"/>
      <c r="E213" s="6"/>
      <c r="F213" s="6"/>
      <c r="G213" s="231"/>
      <c r="H213" s="6"/>
      <c r="I213" s="231"/>
    </row>
    <row r="214" spans="1:30" s="4" customFormat="1" x14ac:dyDescent="0.4">
      <c r="A214" s="6"/>
      <c r="B214" s="6"/>
      <c r="C214" s="6"/>
      <c r="D214" s="230"/>
      <c r="E214" s="6"/>
      <c r="F214" s="6"/>
      <c r="G214" s="231"/>
      <c r="H214" s="6"/>
      <c r="I214" s="231"/>
    </row>
    <row r="215" spans="1:30" s="4" customFormat="1" x14ac:dyDescent="0.4">
      <c r="A215" s="6"/>
      <c r="B215" s="6"/>
      <c r="C215" s="6"/>
      <c r="D215" s="230"/>
      <c r="E215" s="6"/>
      <c r="F215" s="6"/>
      <c r="G215" s="231"/>
      <c r="H215" s="6"/>
      <c r="I215" s="231"/>
    </row>
    <row r="216" spans="1:30" s="4" customFormat="1" x14ac:dyDescent="0.4">
      <c r="A216" s="6"/>
      <c r="B216" s="6"/>
      <c r="C216" s="6"/>
      <c r="D216" s="230"/>
      <c r="E216" s="6"/>
      <c r="F216" s="6"/>
      <c r="G216" s="231"/>
      <c r="H216" s="6"/>
      <c r="I216" s="231"/>
    </row>
    <row r="217" spans="1:30" s="4" customFormat="1" x14ac:dyDescent="0.4">
      <c r="A217" s="6"/>
      <c r="B217" s="6"/>
      <c r="C217" s="6"/>
      <c r="D217" s="230"/>
      <c r="E217" s="6"/>
      <c r="F217" s="6"/>
      <c r="G217" s="231"/>
      <c r="H217" s="6"/>
      <c r="I217" s="231"/>
    </row>
    <row r="218" spans="1:30" s="4" customFormat="1" x14ac:dyDescent="0.4">
      <c r="A218" s="6"/>
      <c r="B218" s="6"/>
      <c r="C218" s="6"/>
      <c r="D218" s="230"/>
      <c r="E218" s="6"/>
      <c r="F218" s="6"/>
      <c r="G218" s="231"/>
      <c r="H218" s="6"/>
      <c r="I218" s="231"/>
    </row>
    <row r="219" spans="1:30" s="4" customFormat="1" x14ac:dyDescent="0.4">
      <c r="A219" s="6"/>
      <c r="B219" s="6"/>
      <c r="C219" s="6"/>
      <c r="D219" s="230"/>
      <c r="E219" s="6"/>
      <c r="F219" s="6"/>
      <c r="G219" s="231"/>
      <c r="H219" s="6"/>
      <c r="I219" s="231"/>
    </row>
    <row r="220" spans="1:30" s="4" customFormat="1" x14ac:dyDescent="0.4">
      <c r="A220" s="6"/>
      <c r="B220" s="6"/>
      <c r="C220" s="6"/>
      <c r="D220" s="230"/>
      <c r="E220" s="6"/>
      <c r="F220" s="6"/>
      <c r="G220" s="231"/>
      <c r="H220" s="6"/>
      <c r="I220" s="231"/>
    </row>
    <row r="221" spans="1:30" s="4" customFormat="1" x14ac:dyDescent="0.4">
      <c r="A221" s="6"/>
      <c r="B221" s="6"/>
      <c r="C221" s="6"/>
      <c r="D221" s="230"/>
      <c r="E221" s="6"/>
      <c r="F221" s="6"/>
      <c r="G221" s="231"/>
      <c r="H221" s="6"/>
      <c r="I221" s="231"/>
    </row>
    <row r="222" spans="1:30" s="4" customFormat="1" x14ac:dyDescent="0.4">
      <c r="A222" s="6"/>
      <c r="B222" s="6"/>
      <c r="C222" s="6"/>
      <c r="D222" s="230"/>
      <c r="E222" s="6"/>
      <c r="F222" s="6"/>
      <c r="G222" s="231"/>
      <c r="H222" s="6"/>
      <c r="I222" s="231"/>
    </row>
    <row r="223" spans="1:30" s="4" customFormat="1" x14ac:dyDescent="0.4">
      <c r="A223" s="6"/>
      <c r="B223" s="6"/>
      <c r="C223" s="6"/>
      <c r="D223" s="230"/>
      <c r="E223" s="6"/>
      <c r="F223" s="6"/>
      <c r="G223" s="231"/>
      <c r="H223" s="6"/>
      <c r="I223" s="231"/>
    </row>
    <row r="224" spans="1:30" s="4" customFormat="1" x14ac:dyDescent="0.4">
      <c r="A224" s="6"/>
      <c r="B224" s="6"/>
      <c r="C224" s="6"/>
      <c r="D224" s="230"/>
      <c r="E224" s="6"/>
      <c r="F224" s="6"/>
      <c r="G224" s="231"/>
      <c r="H224" s="6"/>
      <c r="I224" s="231"/>
    </row>
    <row r="225" spans="1:9" s="4" customFormat="1" x14ac:dyDescent="0.4">
      <c r="A225" s="6"/>
      <c r="B225" s="6"/>
      <c r="C225" s="6"/>
      <c r="D225" s="230"/>
      <c r="E225" s="6"/>
      <c r="F225" s="6"/>
      <c r="G225" s="231"/>
      <c r="H225" s="6"/>
      <c r="I225" s="231"/>
    </row>
    <row r="226" spans="1:9" s="4" customFormat="1" x14ac:dyDescent="0.4">
      <c r="A226" s="6"/>
      <c r="B226" s="6"/>
      <c r="C226" s="6"/>
      <c r="D226" s="230"/>
      <c r="E226" s="6"/>
      <c r="F226" s="6"/>
      <c r="G226" s="231"/>
      <c r="H226" s="6"/>
      <c r="I226" s="231"/>
    </row>
    <row r="227" spans="1:9" s="4" customFormat="1" x14ac:dyDescent="0.4">
      <c r="A227" s="6"/>
      <c r="B227" s="6"/>
      <c r="C227" s="6"/>
      <c r="D227" s="230"/>
      <c r="E227" s="6"/>
      <c r="F227" s="6"/>
      <c r="G227" s="231"/>
      <c r="H227" s="6"/>
      <c r="I227" s="231"/>
    </row>
    <row r="228" spans="1:9" s="4" customFormat="1" x14ac:dyDescent="0.4">
      <c r="A228" s="6"/>
      <c r="B228" s="6"/>
      <c r="C228" s="6"/>
      <c r="D228" s="230"/>
      <c r="E228" s="6"/>
      <c r="F228" s="6"/>
      <c r="G228" s="231"/>
      <c r="H228" s="6"/>
      <c r="I228" s="231"/>
    </row>
    <row r="229" spans="1:9" s="4" customFormat="1" x14ac:dyDescent="0.4">
      <c r="A229" s="6"/>
      <c r="B229" s="6"/>
      <c r="C229" s="6"/>
      <c r="D229" s="230"/>
      <c r="E229" s="6"/>
      <c r="F229" s="6"/>
      <c r="G229" s="231"/>
      <c r="H229" s="6"/>
      <c r="I229" s="231"/>
    </row>
    <row r="230" spans="1:9" s="4" customFormat="1" x14ac:dyDescent="0.4">
      <c r="A230" s="6"/>
      <c r="B230" s="6"/>
      <c r="C230" s="6"/>
      <c r="D230" s="230"/>
      <c r="E230" s="6"/>
      <c r="F230" s="6"/>
      <c r="G230" s="231"/>
      <c r="H230" s="6"/>
      <c r="I230" s="231"/>
    </row>
    <row r="231" spans="1:9" s="4" customFormat="1" x14ac:dyDescent="0.4">
      <c r="A231" s="6"/>
      <c r="B231" s="6"/>
      <c r="C231" s="6"/>
      <c r="D231" s="230"/>
      <c r="E231" s="6"/>
      <c r="F231" s="6"/>
      <c r="G231" s="231"/>
      <c r="H231" s="6"/>
      <c r="I231" s="231"/>
    </row>
    <row r="232" spans="1:9" s="4" customFormat="1" x14ac:dyDescent="0.4">
      <c r="A232" s="6"/>
      <c r="B232" s="6"/>
      <c r="C232" s="6"/>
      <c r="D232" s="230"/>
      <c r="E232" s="6"/>
      <c r="F232" s="6"/>
      <c r="G232" s="231"/>
      <c r="H232" s="6"/>
      <c r="I232" s="231"/>
    </row>
    <row r="233" spans="1:9" s="4" customFormat="1" x14ac:dyDescent="0.4">
      <c r="A233" s="6"/>
      <c r="B233" s="6"/>
      <c r="C233" s="6"/>
      <c r="D233" s="230"/>
      <c r="E233" s="6"/>
      <c r="F233" s="6"/>
      <c r="G233" s="231"/>
      <c r="H233" s="6"/>
      <c r="I233" s="231"/>
    </row>
    <row r="234" spans="1:9" s="4" customFormat="1" x14ac:dyDescent="0.4">
      <c r="A234" s="6"/>
      <c r="B234" s="6"/>
      <c r="C234" s="6"/>
      <c r="D234" s="230"/>
      <c r="E234" s="6"/>
      <c r="F234" s="6"/>
      <c r="G234" s="231"/>
      <c r="H234" s="6"/>
      <c r="I234" s="231"/>
    </row>
    <row r="235" spans="1:9" s="4" customFormat="1" x14ac:dyDescent="0.4">
      <c r="A235" s="6"/>
      <c r="B235" s="6"/>
      <c r="C235" s="6"/>
      <c r="D235" s="230"/>
      <c r="E235" s="6"/>
      <c r="F235" s="6"/>
      <c r="G235" s="231"/>
      <c r="H235" s="6"/>
      <c r="I235" s="231"/>
    </row>
    <row r="236" spans="1:9" s="4" customFormat="1" x14ac:dyDescent="0.4">
      <c r="A236" s="6"/>
      <c r="B236" s="6"/>
      <c r="C236" s="6"/>
      <c r="D236" s="230"/>
      <c r="E236" s="6"/>
      <c r="F236" s="6"/>
      <c r="G236" s="231"/>
      <c r="H236" s="6"/>
      <c r="I236" s="231"/>
    </row>
    <row r="237" spans="1:9" s="4" customFormat="1" x14ac:dyDescent="0.4">
      <c r="A237" s="6"/>
      <c r="B237" s="6"/>
      <c r="C237" s="6"/>
      <c r="D237" s="230"/>
      <c r="E237" s="6"/>
      <c r="F237" s="6"/>
      <c r="G237" s="231"/>
      <c r="H237" s="6"/>
      <c r="I237" s="231"/>
    </row>
    <row r="238" spans="1:9" s="4" customFormat="1" x14ac:dyDescent="0.4">
      <c r="A238" s="6"/>
      <c r="B238" s="6"/>
      <c r="C238" s="6"/>
      <c r="D238" s="230"/>
      <c r="E238" s="6"/>
      <c r="F238" s="6"/>
      <c r="G238" s="231"/>
      <c r="H238" s="6"/>
      <c r="I238" s="231"/>
    </row>
    <row r="239" spans="1:9" s="4" customFormat="1" x14ac:dyDescent="0.4">
      <c r="A239" s="6"/>
      <c r="B239" s="6"/>
      <c r="C239" s="6"/>
      <c r="D239" s="230"/>
      <c r="E239" s="6"/>
      <c r="F239" s="6"/>
      <c r="G239" s="231"/>
      <c r="H239" s="6"/>
      <c r="I239" s="231"/>
    </row>
    <row r="240" spans="1:9" s="4" customFormat="1" x14ac:dyDescent="0.4">
      <c r="A240" s="6"/>
      <c r="B240" s="6"/>
      <c r="C240" s="6"/>
      <c r="D240" s="230"/>
      <c r="E240" s="6"/>
      <c r="F240" s="6"/>
      <c r="G240" s="231"/>
      <c r="H240" s="6"/>
      <c r="I240" s="231"/>
    </row>
    <row r="241" spans="1:9" s="4" customFormat="1" x14ac:dyDescent="0.4">
      <c r="A241" s="6"/>
      <c r="B241" s="6"/>
      <c r="C241" s="6"/>
      <c r="D241" s="230"/>
      <c r="E241" s="6"/>
      <c r="F241" s="6"/>
      <c r="G241" s="231"/>
      <c r="H241" s="6"/>
      <c r="I241" s="231"/>
    </row>
    <row r="242" spans="1:9" s="4" customFormat="1" x14ac:dyDescent="0.4">
      <c r="A242" s="6"/>
      <c r="B242" s="6"/>
      <c r="C242" s="6"/>
      <c r="D242" s="230"/>
      <c r="E242" s="6"/>
      <c r="F242" s="6"/>
      <c r="G242" s="231"/>
      <c r="H242" s="6"/>
      <c r="I242" s="231"/>
    </row>
    <row r="243" spans="1:9" s="4" customFormat="1" x14ac:dyDescent="0.4">
      <c r="A243" s="6"/>
      <c r="B243" s="6"/>
      <c r="C243" s="6"/>
      <c r="D243" s="230"/>
      <c r="E243" s="6"/>
      <c r="F243" s="6"/>
      <c r="G243" s="231"/>
      <c r="H243" s="6"/>
      <c r="I243" s="231"/>
    </row>
    <row r="244" spans="1:9" s="4" customFormat="1" x14ac:dyDescent="0.4">
      <c r="A244" s="6"/>
      <c r="B244" s="6"/>
      <c r="C244" s="6"/>
      <c r="D244" s="230"/>
      <c r="E244" s="6"/>
      <c r="F244" s="6"/>
      <c r="G244" s="231"/>
      <c r="H244" s="6"/>
      <c r="I244" s="231"/>
    </row>
    <row r="245" spans="1:9" s="4" customFormat="1" x14ac:dyDescent="0.4">
      <c r="A245" s="6"/>
      <c r="B245" s="6"/>
      <c r="C245" s="6"/>
      <c r="D245" s="230"/>
      <c r="E245" s="6"/>
      <c r="F245" s="6"/>
      <c r="G245" s="231"/>
      <c r="H245" s="6"/>
      <c r="I245" s="231"/>
    </row>
    <row r="246" spans="1:9" s="4" customFormat="1" x14ac:dyDescent="0.4">
      <c r="A246" s="6"/>
      <c r="B246" s="6"/>
      <c r="C246" s="6"/>
      <c r="D246" s="230"/>
      <c r="E246" s="6"/>
      <c r="F246" s="6"/>
      <c r="G246" s="231"/>
      <c r="H246" s="6"/>
      <c r="I246" s="231"/>
    </row>
    <row r="247" spans="1:9" s="4" customFormat="1" x14ac:dyDescent="0.4">
      <c r="A247" s="6"/>
      <c r="B247" s="6"/>
      <c r="C247" s="6"/>
      <c r="D247" s="230"/>
      <c r="E247" s="6"/>
      <c r="F247" s="6"/>
      <c r="G247" s="231"/>
      <c r="H247" s="6"/>
      <c r="I247" s="231"/>
    </row>
    <row r="248" spans="1:9" s="4" customFormat="1" x14ac:dyDescent="0.4">
      <c r="A248" s="6"/>
      <c r="B248" s="6"/>
      <c r="C248" s="6"/>
      <c r="D248" s="230"/>
      <c r="E248" s="6"/>
      <c r="F248" s="6"/>
      <c r="G248" s="231"/>
      <c r="H248" s="6"/>
      <c r="I248" s="231"/>
    </row>
    <row r="249" spans="1:9" s="4" customFormat="1" x14ac:dyDescent="0.4">
      <c r="A249" s="6"/>
      <c r="B249" s="6"/>
      <c r="C249" s="6"/>
      <c r="D249" s="230"/>
      <c r="E249" s="6"/>
      <c r="F249" s="6"/>
      <c r="G249" s="231"/>
      <c r="H249" s="6"/>
      <c r="I249" s="231"/>
    </row>
    <row r="250" spans="1:9" s="4" customFormat="1" x14ac:dyDescent="0.4">
      <c r="A250" s="6"/>
      <c r="B250" s="6"/>
      <c r="C250" s="6"/>
      <c r="D250" s="230"/>
      <c r="E250" s="6"/>
      <c r="F250" s="6"/>
      <c r="G250" s="231"/>
      <c r="H250" s="6"/>
      <c r="I250" s="231"/>
    </row>
    <row r="251" spans="1:9" s="4" customFormat="1" x14ac:dyDescent="0.4">
      <c r="A251" s="6"/>
      <c r="B251" s="6"/>
      <c r="C251" s="6"/>
      <c r="D251" s="230"/>
      <c r="E251" s="6"/>
      <c r="F251" s="6"/>
      <c r="G251" s="231"/>
      <c r="H251" s="6"/>
      <c r="I251" s="231"/>
    </row>
    <row r="252" spans="1:9" s="4" customFormat="1" x14ac:dyDescent="0.4">
      <c r="A252" s="6"/>
      <c r="B252" s="6"/>
      <c r="C252" s="6"/>
      <c r="D252" s="230"/>
      <c r="E252" s="6"/>
      <c r="F252" s="6"/>
      <c r="G252" s="231"/>
      <c r="H252" s="6"/>
      <c r="I252" s="231"/>
    </row>
    <row r="253" spans="1:9" s="4" customFormat="1" x14ac:dyDescent="0.4">
      <c r="A253" s="6"/>
      <c r="B253" s="6"/>
      <c r="C253" s="6"/>
      <c r="D253" s="230"/>
      <c r="E253" s="6"/>
      <c r="F253" s="6"/>
      <c r="G253" s="231"/>
      <c r="H253" s="6"/>
      <c r="I253" s="231"/>
    </row>
    <row r="254" spans="1:9" s="4" customFormat="1" x14ac:dyDescent="0.4">
      <c r="A254" s="6"/>
      <c r="B254" s="6"/>
      <c r="C254" s="6"/>
      <c r="D254" s="230"/>
      <c r="E254" s="6"/>
      <c r="F254" s="6"/>
      <c r="G254" s="231"/>
      <c r="H254" s="6"/>
      <c r="I254" s="231"/>
    </row>
    <row r="255" spans="1:9" s="4" customFormat="1" x14ac:dyDescent="0.4">
      <c r="A255" s="6"/>
      <c r="B255" s="6"/>
      <c r="C255" s="6"/>
      <c r="D255" s="230"/>
      <c r="E255" s="6"/>
      <c r="F255" s="6"/>
      <c r="G255" s="231"/>
      <c r="H255" s="6"/>
      <c r="I255" s="231"/>
    </row>
    <row r="256" spans="1:9" s="4" customFormat="1" x14ac:dyDescent="0.4">
      <c r="A256" s="6"/>
      <c r="B256" s="6"/>
      <c r="C256" s="6"/>
      <c r="D256" s="230"/>
      <c r="E256" s="6"/>
      <c r="F256" s="6"/>
      <c r="G256" s="231"/>
      <c r="H256" s="6"/>
      <c r="I256" s="231"/>
    </row>
    <row r="257" spans="1:9" s="4" customFormat="1" x14ac:dyDescent="0.4">
      <c r="A257" s="6"/>
      <c r="B257" s="6"/>
      <c r="C257" s="6"/>
      <c r="D257" s="230"/>
      <c r="E257" s="6"/>
      <c r="F257" s="6"/>
      <c r="G257" s="231"/>
      <c r="H257" s="6"/>
      <c r="I257" s="231"/>
    </row>
    <row r="258" spans="1:9" s="4" customFormat="1" x14ac:dyDescent="0.4">
      <c r="A258" s="6"/>
      <c r="B258" s="6"/>
      <c r="C258" s="6"/>
      <c r="D258" s="230"/>
      <c r="E258" s="6"/>
      <c r="F258" s="6"/>
      <c r="G258" s="231"/>
      <c r="H258" s="6"/>
      <c r="I258" s="231"/>
    </row>
    <row r="259" spans="1:9" s="4" customFormat="1" x14ac:dyDescent="0.4">
      <c r="A259" s="6"/>
      <c r="B259" s="6"/>
      <c r="C259" s="6"/>
      <c r="D259" s="230"/>
      <c r="E259" s="6"/>
      <c r="F259" s="6"/>
      <c r="G259" s="231"/>
      <c r="H259" s="6"/>
      <c r="I259" s="231"/>
    </row>
    <row r="260" spans="1:9" s="4" customFormat="1" x14ac:dyDescent="0.4">
      <c r="A260" s="6"/>
      <c r="B260" s="6"/>
      <c r="C260" s="6"/>
      <c r="D260" s="230"/>
      <c r="E260" s="6"/>
      <c r="F260" s="6"/>
      <c r="G260" s="231"/>
      <c r="H260" s="6"/>
      <c r="I260" s="231"/>
    </row>
    <row r="261" spans="1:9" s="4" customFormat="1" x14ac:dyDescent="0.4">
      <c r="A261" s="6"/>
      <c r="B261" s="6"/>
      <c r="C261" s="6"/>
      <c r="D261" s="230"/>
      <c r="E261" s="6"/>
      <c r="F261" s="6"/>
      <c r="G261" s="231"/>
      <c r="H261" s="6"/>
      <c r="I261" s="231"/>
    </row>
    <row r="262" spans="1:9" s="4" customFormat="1" x14ac:dyDescent="0.4">
      <c r="A262" s="6"/>
      <c r="B262" s="6"/>
      <c r="C262" s="6"/>
      <c r="D262" s="230"/>
      <c r="E262" s="6"/>
      <c r="F262" s="6"/>
      <c r="G262" s="231"/>
      <c r="H262" s="6"/>
      <c r="I262" s="231"/>
    </row>
    <row r="263" spans="1:9" s="4" customFormat="1" x14ac:dyDescent="0.4">
      <c r="A263" s="6"/>
      <c r="B263" s="6"/>
      <c r="C263" s="6"/>
      <c r="D263" s="230"/>
      <c r="E263" s="6"/>
      <c r="F263" s="6"/>
      <c r="G263" s="231"/>
      <c r="H263" s="6"/>
      <c r="I263" s="231"/>
    </row>
    <row r="264" spans="1:9" s="4" customFormat="1" x14ac:dyDescent="0.4">
      <c r="A264" s="6"/>
      <c r="B264" s="6"/>
      <c r="C264" s="6"/>
      <c r="D264" s="230"/>
      <c r="E264" s="6"/>
      <c r="F264" s="6"/>
      <c r="G264" s="231"/>
      <c r="H264" s="6"/>
      <c r="I264" s="231"/>
    </row>
    <row r="265" spans="1:9" s="4" customFormat="1" x14ac:dyDescent="0.4">
      <c r="A265" s="6"/>
      <c r="B265" s="6"/>
      <c r="C265" s="6"/>
      <c r="D265" s="230"/>
      <c r="E265" s="6"/>
      <c r="F265" s="6"/>
      <c r="G265" s="231"/>
      <c r="H265" s="6"/>
      <c r="I265" s="231"/>
    </row>
    <row r="266" spans="1:9" s="4" customFormat="1" x14ac:dyDescent="0.4">
      <c r="A266" s="6"/>
      <c r="B266" s="6"/>
      <c r="C266" s="6"/>
      <c r="D266" s="230"/>
      <c r="E266" s="6"/>
      <c r="F266" s="6"/>
      <c r="G266" s="231"/>
      <c r="H266" s="6"/>
      <c r="I266" s="231"/>
    </row>
    <row r="267" spans="1:9" s="4" customFormat="1" x14ac:dyDescent="0.4">
      <c r="A267" s="6"/>
      <c r="B267" s="6"/>
      <c r="C267" s="6"/>
      <c r="D267" s="230"/>
      <c r="E267" s="6"/>
      <c r="F267" s="6"/>
      <c r="G267" s="231"/>
      <c r="H267" s="6"/>
      <c r="I267" s="231"/>
    </row>
    <row r="268" spans="1:9" s="4" customFormat="1" x14ac:dyDescent="0.4">
      <c r="A268" s="6"/>
      <c r="B268" s="6"/>
      <c r="C268" s="6"/>
      <c r="D268" s="230"/>
      <c r="E268" s="6"/>
      <c r="F268" s="6"/>
      <c r="G268" s="231"/>
      <c r="H268" s="6"/>
      <c r="I268" s="231"/>
    </row>
    <row r="269" spans="1:9" s="4" customFormat="1" x14ac:dyDescent="0.4">
      <c r="A269" s="6"/>
      <c r="B269" s="6"/>
      <c r="C269" s="6"/>
      <c r="D269" s="230"/>
      <c r="E269" s="6"/>
      <c r="F269" s="6"/>
      <c r="G269" s="231"/>
      <c r="H269" s="6"/>
      <c r="I269" s="231"/>
    </row>
    <row r="270" spans="1:9" s="4" customFormat="1" x14ac:dyDescent="0.4">
      <c r="A270" s="6"/>
      <c r="B270" s="6"/>
      <c r="C270" s="6"/>
      <c r="D270" s="230"/>
      <c r="E270" s="6"/>
      <c r="F270" s="6"/>
      <c r="G270" s="231"/>
      <c r="H270" s="6"/>
      <c r="I270" s="231"/>
    </row>
    <row r="271" spans="1:9" s="4" customFormat="1" x14ac:dyDescent="0.4">
      <c r="A271" s="6"/>
      <c r="B271" s="6"/>
      <c r="C271" s="6"/>
      <c r="D271" s="230"/>
      <c r="E271" s="6"/>
      <c r="F271" s="6"/>
      <c r="G271" s="231"/>
      <c r="H271" s="6"/>
      <c r="I271" s="231"/>
    </row>
    <row r="272" spans="1:9" s="4" customFormat="1" x14ac:dyDescent="0.4">
      <c r="A272" s="6"/>
      <c r="B272" s="6"/>
      <c r="C272" s="6"/>
      <c r="D272" s="230"/>
      <c r="E272" s="6"/>
      <c r="F272" s="6"/>
      <c r="G272" s="231"/>
      <c r="H272" s="6"/>
      <c r="I272" s="231"/>
    </row>
    <row r="273" spans="1:9" s="4" customFormat="1" x14ac:dyDescent="0.4">
      <c r="A273" s="6"/>
      <c r="B273" s="6"/>
      <c r="C273" s="6"/>
      <c r="D273" s="230"/>
      <c r="E273" s="6"/>
      <c r="F273" s="6"/>
      <c r="G273" s="231"/>
      <c r="H273" s="6"/>
      <c r="I273" s="231"/>
    </row>
    <row r="274" spans="1:9" s="4" customFormat="1" x14ac:dyDescent="0.4">
      <c r="A274" s="6"/>
      <c r="B274" s="6"/>
      <c r="C274" s="6"/>
      <c r="D274" s="230"/>
      <c r="E274" s="6"/>
      <c r="F274" s="6"/>
      <c r="G274" s="231"/>
      <c r="H274" s="6"/>
      <c r="I274" s="231"/>
    </row>
    <row r="275" spans="1:9" s="4" customFormat="1" x14ac:dyDescent="0.4">
      <c r="A275" s="6"/>
      <c r="B275" s="6"/>
      <c r="C275" s="6"/>
      <c r="D275" s="230"/>
      <c r="E275" s="6"/>
      <c r="F275" s="6"/>
      <c r="G275" s="231"/>
      <c r="H275" s="6"/>
      <c r="I275" s="231"/>
    </row>
    <row r="276" spans="1:9" s="4" customFormat="1" x14ac:dyDescent="0.4">
      <c r="A276" s="6"/>
      <c r="B276" s="6"/>
      <c r="C276" s="6"/>
      <c r="D276" s="230"/>
      <c r="E276" s="6"/>
      <c r="F276" s="6"/>
      <c r="G276" s="231"/>
      <c r="H276" s="6"/>
      <c r="I276" s="231"/>
    </row>
    <row r="277" spans="1:9" s="4" customFormat="1" x14ac:dyDescent="0.4">
      <c r="A277" s="6"/>
      <c r="B277" s="6"/>
      <c r="C277" s="6"/>
      <c r="D277" s="230"/>
      <c r="E277" s="6"/>
      <c r="F277" s="6"/>
      <c r="G277" s="231"/>
      <c r="H277" s="6"/>
      <c r="I277" s="231"/>
    </row>
    <row r="278" spans="1:9" s="4" customFormat="1" x14ac:dyDescent="0.4">
      <c r="A278" s="6"/>
      <c r="B278" s="6"/>
      <c r="C278" s="6"/>
      <c r="D278" s="230"/>
      <c r="E278" s="6"/>
      <c r="F278" s="6"/>
      <c r="G278" s="231"/>
      <c r="H278" s="6"/>
      <c r="I278" s="231"/>
    </row>
    <row r="279" spans="1:9" s="4" customFormat="1" x14ac:dyDescent="0.4">
      <c r="A279" s="6"/>
      <c r="B279" s="6"/>
      <c r="C279" s="6"/>
      <c r="D279" s="230"/>
      <c r="E279" s="6"/>
      <c r="F279" s="6"/>
      <c r="G279" s="231"/>
      <c r="H279" s="6"/>
      <c r="I279" s="231"/>
    </row>
    <row r="280" spans="1:9" s="4" customFormat="1" x14ac:dyDescent="0.4">
      <c r="A280" s="6"/>
      <c r="B280" s="6"/>
      <c r="C280" s="6"/>
      <c r="D280" s="230"/>
      <c r="E280" s="6"/>
      <c r="F280" s="6"/>
      <c r="G280" s="231"/>
      <c r="H280" s="6"/>
      <c r="I280" s="231"/>
    </row>
    <row r="281" spans="1:9" s="4" customFormat="1" x14ac:dyDescent="0.4">
      <c r="A281" s="6"/>
      <c r="B281" s="6"/>
      <c r="C281" s="6"/>
      <c r="D281" s="230"/>
      <c r="E281" s="6"/>
      <c r="F281" s="6"/>
      <c r="G281" s="231"/>
      <c r="H281" s="6"/>
      <c r="I281" s="231"/>
    </row>
    <row r="282" spans="1:9" s="4" customFormat="1" x14ac:dyDescent="0.4">
      <c r="A282" s="6"/>
      <c r="B282" s="6"/>
      <c r="C282" s="6"/>
      <c r="D282" s="230"/>
      <c r="E282" s="6"/>
      <c r="F282" s="6"/>
      <c r="G282" s="231"/>
      <c r="H282" s="6"/>
      <c r="I282" s="231"/>
    </row>
    <row r="283" spans="1:9" s="4" customFormat="1" x14ac:dyDescent="0.4">
      <c r="A283" s="6"/>
      <c r="B283" s="6"/>
      <c r="C283" s="6"/>
      <c r="D283" s="230"/>
      <c r="E283" s="6"/>
      <c r="F283" s="6"/>
      <c r="G283" s="231"/>
      <c r="H283" s="6"/>
      <c r="I283" s="231"/>
    </row>
    <row r="284" spans="1:9" s="4" customFormat="1" x14ac:dyDescent="0.4">
      <c r="A284" s="6"/>
      <c r="B284" s="6"/>
      <c r="C284" s="6"/>
      <c r="D284" s="230"/>
      <c r="E284" s="6"/>
      <c r="F284" s="6"/>
      <c r="G284" s="231"/>
      <c r="H284" s="6"/>
      <c r="I284" s="231"/>
    </row>
    <row r="285" spans="1:9" s="4" customFormat="1" x14ac:dyDescent="0.4">
      <c r="A285" s="6"/>
      <c r="B285" s="6"/>
      <c r="C285" s="6"/>
      <c r="D285" s="230"/>
      <c r="E285" s="6"/>
      <c r="F285" s="6"/>
      <c r="G285" s="231"/>
      <c r="H285" s="6"/>
      <c r="I285" s="231"/>
    </row>
    <row r="286" spans="1:9" s="4" customFormat="1" x14ac:dyDescent="0.4">
      <c r="A286" s="6"/>
      <c r="B286" s="6"/>
      <c r="C286" s="6"/>
      <c r="D286" s="230"/>
      <c r="E286" s="6"/>
      <c r="F286" s="6"/>
      <c r="G286" s="231"/>
      <c r="H286" s="6"/>
      <c r="I286" s="231"/>
    </row>
    <row r="287" spans="1:9" s="4" customFormat="1" x14ac:dyDescent="0.4">
      <c r="A287" s="6"/>
      <c r="B287" s="6"/>
      <c r="C287" s="6"/>
      <c r="D287" s="230"/>
      <c r="E287" s="6"/>
      <c r="F287" s="6"/>
      <c r="G287" s="231"/>
      <c r="H287" s="6"/>
      <c r="I287" s="231"/>
    </row>
    <row r="288" spans="1:9" s="4" customFormat="1" x14ac:dyDescent="0.4">
      <c r="A288" s="6"/>
      <c r="B288" s="6"/>
      <c r="C288" s="6"/>
      <c r="D288" s="230"/>
      <c r="E288" s="6"/>
      <c r="F288" s="6"/>
      <c r="G288" s="231"/>
      <c r="H288" s="6"/>
      <c r="I288" s="231"/>
    </row>
    <row r="289" spans="1:9" s="4" customFormat="1" x14ac:dyDescent="0.4">
      <c r="A289" s="6"/>
      <c r="B289" s="6"/>
      <c r="C289" s="6"/>
      <c r="D289" s="230"/>
      <c r="E289" s="6"/>
      <c r="F289" s="6"/>
      <c r="G289" s="231"/>
      <c r="H289" s="6"/>
      <c r="I289" s="231"/>
    </row>
    <row r="290" spans="1:9" s="4" customFormat="1" x14ac:dyDescent="0.4">
      <c r="A290" s="6"/>
      <c r="B290" s="6"/>
      <c r="C290" s="6"/>
      <c r="D290" s="230"/>
      <c r="E290" s="6"/>
      <c r="F290" s="6"/>
      <c r="G290" s="231"/>
      <c r="H290" s="6"/>
      <c r="I290" s="231"/>
    </row>
    <row r="291" spans="1:9" s="4" customFormat="1" x14ac:dyDescent="0.4">
      <c r="A291" s="6"/>
      <c r="B291" s="6"/>
      <c r="C291" s="6"/>
      <c r="D291" s="230"/>
      <c r="E291" s="6"/>
      <c r="F291" s="6"/>
      <c r="G291" s="231"/>
      <c r="H291" s="6"/>
      <c r="I291" s="231"/>
    </row>
    <row r="292" spans="1:9" s="4" customFormat="1" x14ac:dyDescent="0.4">
      <c r="A292" s="6"/>
      <c r="B292" s="6"/>
      <c r="C292" s="6"/>
      <c r="D292" s="230"/>
      <c r="E292" s="6"/>
      <c r="F292" s="6"/>
      <c r="G292" s="231"/>
      <c r="H292" s="6"/>
      <c r="I292" s="231"/>
    </row>
    <row r="293" spans="1:9" s="4" customFormat="1" x14ac:dyDescent="0.4">
      <c r="A293" s="6"/>
      <c r="B293" s="6"/>
      <c r="C293" s="6"/>
      <c r="D293" s="230"/>
      <c r="E293" s="6"/>
      <c r="F293" s="6"/>
      <c r="G293" s="231"/>
      <c r="H293" s="6"/>
      <c r="I293" s="231"/>
    </row>
    <row r="294" spans="1:9" s="4" customFormat="1" x14ac:dyDescent="0.4">
      <c r="A294" s="6"/>
      <c r="B294" s="6"/>
      <c r="C294" s="6"/>
      <c r="D294" s="230"/>
      <c r="E294" s="6"/>
      <c r="F294" s="6"/>
      <c r="G294" s="231"/>
      <c r="H294" s="6"/>
      <c r="I294" s="231"/>
    </row>
    <row r="295" spans="1:9" s="4" customFormat="1" x14ac:dyDescent="0.4">
      <c r="A295" s="6"/>
      <c r="B295" s="6"/>
      <c r="C295" s="6"/>
      <c r="D295" s="230"/>
      <c r="E295" s="6"/>
      <c r="F295" s="6"/>
      <c r="G295" s="231"/>
      <c r="H295" s="6"/>
      <c r="I295" s="231"/>
    </row>
    <row r="296" spans="1:9" s="4" customFormat="1" x14ac:dyDescent="0.4">
      <c r="A296" s="6"/>
      <c r="B296" s="6"/>
      <c r="C296" s="6"/>
      <c r="D296" s="230"/>
      <c r="E296" s="6"/>
      <c r="F296" s="6"/>
      <c r="G296" s="231"/>
      <c r="H296" s="6"/>
      <c r="I296" s="231"/>
    </row>
    <row r="297" spans="1:9" s="4" customFormat="1" x14ac:dyDescent="0.4">
      <c r="A297" s="6"/>
      <c r="B297" s="6"/>
      <c r="C297" s="6"/>
      <c r="D297" s="230"/>
      <c r="E297" s="6"/>
      <c r="F297" s="6"/>
      <c r="G297" s="231"/>
      <c r="H297" s="6"/>
      <c r="I297" s="231"/>
    </row>
    <row r="298" spans="1:9" s="4" customFormat="1" x14ac:dyDescent="0.4">
      <c r="A298" s="6"/>
      <c r="B298" s="6"/>
      <c r="C298" s="6"/>
      <c r="D298" s="230"/>
      <c r="E298" s="6"/>
      <c r="F298" s="6"/>
      <c r="G298" s="231"/>
      <c r="H298" s="6"/>
      <c r="I298" s="231"/>
    </row>
  </sheetData>
  <mergeCells count="58">
    <mergeCell ref="B194:I194"/>
    <mergeCell ref="B196:D196"/>
    <mergeCell ref="G209:H209"/>
    <mergeCell ref="G210:H210"/>
    <mergeCell ref="G185:H185"/>
    <mergeCell ref="B187:I187"/>
    <mergeCell ref="B189:D189"/>
    <mergeCell ref="G191:H191"/>
    <mergeCell ref="G192:H192"/>
    <mergeCell ref="G175:H175"/>
    <mergeCell ref="G176:H176"/>
    <mergeCell ref="B178:I178"/>
    <mergeCell ref="B180:D180"/>
    <mergeCell ref="G184:H184"/>
    <mergeCell ref="B154:D154"/>
    <mergeCell ref="G164:H164"/>
    <mergeCell ref="G165:H165"/>
    <mergeCell ref="B168:I168"/>
    <mergeCell ref="B170:D170"/>
    <mergeCell ref="B127:I127"/>
    <mergeCell ref="B129:D129"/>
    <mergeCell ref="G149:H149"/>
    <mergeCell ref="G150:H150"/>
    <mergeCell ref="B152:I152"/>
    <mergeCell ref="G125:H125"/>
    <mergeCell ref="G124:H124"/>
    <mergeCell ref="B85:I85"/>
    <mergeCell ref="B87:D87"/>
    <mergeCell ref="G110:H110"/>
    <mergeCell ref="B112:I112"/>
    <mergeCell ref="B114:D114"/>
    <mergeCell ref="G109:H109"/>
    <mergeCell ref="G82:H82"/>
    <mergeCell ref="B78:I78"/>
    <mergeCell ref="B80:D80"/>
    <mergeCell ref="G83:H83"/>
    <mergeCell ref="G75:H75"/>
    <mergeCell ref="G76:H76"/>
    <mergeCell ref="B60:D60"/>
    <mergeCell ref="G65:H65"/>
    <mergeCell ref="G66:H66"/>
    <mergeCell ref="B68:I68"/>
    <mergeCell ref="B70:D70"/>
    <mergeCell ref="B47:I47"/>
    <mergeCell ref="B49:D49"/>
    <mergeCell ref="G55:H55"/>
    <mergeCell ref="G56:H56"/>
    <mergeCell ref="B58:I58"/>
    <mergeCell ref="B38:I38"/>
    <mergeCell ref="B40:D40"/>
    <mergeCell ref="G43:H43"/>
    <mergeCell ref="G44:H44"/>
    <mergeCell ref="D2:E2"/>
    <mergeCell ref="B4:I5"/>
    <mergeCell ref="B7:I7"/>
    <mergeCell ref="B9:D9"/>
    <mergeCell ref="G35:H35"/>
    <mergeCell ref="G36:H36"/>
  </mergeCells>
  <conditionalFormatting sqref="F4:F6 F184:F186">
    <cfRule type="containsText" dxfId="248" priority="363" operator="containsText" text="Ganada">
      <formula>NOT(ISERROR(SEARCH("Ganada",F4)))</formula>
    </cfRule>
    <cfRule type="containsText" dxfId="247" priority="362" operator="containsText" text="Fallada">
      <formula>NOT(ISERROR(SEARCH("Fallada",F4)))</formula>
    </cfRule>
  </conditionalFormatting>
  <conditionalFormatting sqref="F8:F34">
    <cfRule type="containsText" dxfId="246" priority="273" operator="containsText" text="Ganada">
      <formula>NOT(ISERROR(SEARCH("Ganada",F8)))</formula>
    </cfRule>
    <cfRule type="containsText" dxfId="245" priority="272" operator="containsText" text="Fallada">
      <formula>NOT(ISERROR(SEARCH("Fallada",F8)))</formula>
    </cfRule>
    <cfRule type="containsText" dxfId="244" priority="271" operator="containsText" text="Acertada">
      <formula>NOT(ISERROR(SEARCH("Acertada",F8)))</formula>
    </cfRule>
  </conditionalFormatting>
  <conditionalFormatting sqref="F36:F37">
    <cfRule type="containsText" dxfId="243" priority="357" operator="containsText" text="Ganada">
      <formula>NOT(ISERROR(SEARCH("Ganada",F36)))</formula>
    </cfRule>
    <cfRule type="containsText" dxfId="242" priority="356" operator="containsText" text="Fallada">
      <formula>NOT(ISERROR(SEARCH("Fallada",F36)))</formula>
    </cfRule>
    <cfRule type="containsText" dxfId="241" priority="355" operator="containsText" text="Acertada">
      <formula>NOT(ISERROR(SEARCH("Acertada",F36)))</formula>
    </cfRule>
  </conditionalFormatting>
  <conditionalFormatting sqref="F39:F42">
    <cfRule type="containsText" dxfId="240" priority="336" operator="containsText" text="Ganada">
      <formula>NOT(ISERROR(SEARCH("Ganada",F39)))</formula>
    </cfRule>
    <cfRule type="containsText" dxfId="239" priority="335" operator="containsText" text="Fallada">
      <formula>NOT(ISERROR(SEARCH("Fallada",F39)))</formula>
    </cfRule>
    <cfRule type="containsText" dxfId="238" priority="334" operator="containsText" text="Acertada">
      <formula>NOT(ISERROR(SEARCH("Acertada",F39)))</formula>
    </cfRule>
  </conditionalFormatting>
  <conditionalFormatting sqref="F44:F46">
    <cfRule type="containsText" dxfId="237" priority="333" operator="containsText" text="Ganada">
      <formula>NOT(ISERROR(SEARCH("Ganada",F44)))</formula>
    </cfRule>
    <cfRule type="containsText" dxfId="236" priority="332" operator="containsText" text="Fallada">
      <formula>NOT(ISERROR(SEARCH("Fallada",F44)))</formula>
    </cfRule>
    <cfRule type="containsText" dxfId="235" priority="331" operator="containsText" text="Acertada">
      <formula>NOT(ISERROR(SEARCH("Acertada",F44)))</formula>
    </cfRule>
  </conditionalFormatting>
  <conditionalFormatting sqref="F48:F54">
    <cfRule type="containsText" dxfId="234" priority="241" operator="containsText" text="Acertada">
      <formula>NOT(ISERROR(SEARCH("Acertada",F48)))</formula>
    </cfRule>
    <cfRule type="containsText" dxfId="233" priority="242" operator="containsText" text="Fallada">
      <formula>NOT(ISERROR(SEARCH("Fallada",F48)))</formula>
    </cfRule>
    <cfRule type="containsText" dxfId="232" priority="243" operator="containsText" text="Ganada">
      <formula>NOT(ISERROR(SEARCH("Ganada",F48)))</formula>
    </cfRule>
  </conditionalFormatting>
  <conditionalFormatting sqref="F56:F57">
    <cfRule type="containsText" dxfId="231" priority="261" operator="containsText" text="Ganada">
      <formula>NOT(ISERROR(SEARCH("Ganada",F56)))</formula>
    </cfRule>
    <cfRule type="containsText" dxfId="230" priority="259" operator="containsText" text="Acertada">
      <formula>NOT(ISERROR(SEARCH("Acertada",F56)))</formula>
    </cfRule>
    <cfRule type="containsText" dxfId="229" priority="260" operator="containsText" text="Fallada">
      <formula>NOT(ISERROR(SEARCH("Fallada",F56)))</formula>
    </cfRule>
  </conditionalFormatting>
  <conditionalFormatting sqref="F57">
    <cfRule type="containsText" dxfId="228" priority="270" operator="containsText" text="Ganada">
      <formula>NOT(ISERROR(SEARCH("Ganada",F57)))</formula>
    </cfRule>
    <cfRule type="containsText" dxfId="227" priority="269" operator="containsText" text="Fallada">
      <formula>NOT(ISERROR(SEARCH("Fallada",F57)))</formula>
    </cfRule>
    <cfRule type="containsText" dxfId="226" priority="268" operator="containsText" text="Acertada">
      <formula>NOT(ISERROR(SEARCH("Acertada",F57)))</formula>
    </cfRule>
  </conditionalFormatting>
  <conditionalFormatting sqref="F59:F61">
    <cfRule type="containsText" dxfId="225" priority="264" operator="containsText" text="Ganada">
      <formula>NOT(ISERROR(SEARCH("Ganada",F59)))</formula>
    </cfRule>
    <cfRule type="containsText" dxfId="224" priority="262" operator="containsText" text="Acertada">
      <formula>NOT(ISERROR(SEARCH("Acertada",F59)))</formula>
    </cfRule>
    <cfRule type="containsText" dxfId="223" priority="263" operator="containsText" text="Fallada">
      <formula>NOT(ISERROR(SEARCH("Fallada",F59)))</formula>
    </cfRule>
  </conditionalFormatting>
  <conditionalFormatting sqref="F59:F67">
    <cfRule type="containsText" dxfId="222" priority="228" operator="containsText" text="Ganada">
      <formula>NOT(ISERROR(SEARCH("Ganada",F59)))</formula>
    </cfRule>
    <cfRule type="containsText" dxfId="221" priority="227" operator="containsText" text="Fallada">
      <formula>NOT(ISERROR(SEARCH("Fallada",F59)))</formula>
    </cfRule>
    <cfRule type="containsText" dxfId="220" priority="226" operator="containsText" text="Acertada">
      <formula>NOT(ISERROR(SEARCH("Acertada",F59)))</formula>
    </cfRule>
  </conditionalFormatting>
  <conditionalFormatting sqref="F66:F67">
    <cfRule type="containsText" dxfId="219" priority="267" operator="containsText" text="Ganada">
      <formula>NOT(ISERROR(SEARCH("Ganada",F66)))</formula>
    </cfRule>
    <cfRule type="containsText" dxfId="218" priority="265" operator="containsText" text="Acertada">
      <formula>NOT(ISERROR(SEARCH("Acertada",F66)))</formula>
    </cfRule>
    <cfRule type="containsText" dxfId="217" priority="266" operator="containsText" text="Fallada">
      <formula>NOT(ISERROR(SEARCH("Fallada",F66)))</formula>
    </cfRule>
  </conditionalFormatting>
  <conditionalFormatting sqref="F69:F74">
    <cfRule type="containsText" dxfId="216" priority="258" operator="containsText" text="Ganada">
      <formula>NOT(ISERROR(SEARCH("Ganada",F69)))</formula>
    </cfRule>
    <cfRule type="containsText" dxfId="215" priority="257" operator="containsText" text="Fallada">
      <formula>NOT(ISERROR(SEARCH("Fallada",F69)))</formula>
    </cfRule>
    <cfRule type="containsText" dxfId="214" priority="256" operator="containsText" text="Acertada">
      <formula>NOT(ISERROR(SEARCH("Acertada",F69)))</formula>
    </cfRule>
  </conditionalFormatting>
  <conditionalFormatting sqref="F74">
    <cfRule type="containsText" dxfId="213" priority="240" operator="containsText" text="Ganada">
      <formula>NOT(ISERROR(SEARCH("Ganada",F74)))</formula>
    </cfRule>
    <cfRule type="containsText" dxfId="212" priority="239" operator="containsText" text="Fallada">
      <formula>NOT(ISERROR(SEARCH("Fallada",F74)))</formula>
    </cfRule>
    <cfRule type="containsText" dxfId="211" priority="238" operator="containsText" text="Acertada">
      <formula>NOT(ISERROR(SEARCH("Acertada",F74)))</formula>
    </cfRule>
  </conditionalFormatting>
  <conditionalFormatting sqref="F76:F77">
    <cfRule type="containsText" dxfId="210" priority="225" operator="containsText" text="Ganada">
      <formula>NOT(ISERROR(SEARCH("Ganada",F76)))</formula>
    </cfRule>
    <cfRule type="containsText" dxfId="209" priority="224" operator="containsText" text="Fallada">
      <formula>NOT(ISERROR(SEARCH("Fallada",F76)))</formula>
    </cfRule>
    <cfRule type="containsText" dxfId="208" priority="223" operator="containsText" text="Acertada">
      <formula>NOT(ISERROR(SEARCH("Acertada",F76)))</formula>
    </cfRule>
  </conditionalFormatting>
  <conditionalFormatting sqref="F79:F81">
    <cfRule type="containsText" dxfId="207" priority="222" operator="containsText" text="Ganada">
      <formula>NOT(ISERROR(SEARCH("Ganada",F79)))</formula>
    </cfRule>
    <cfRule type="containsText" dxfId="206" priority="221" operator="containsText" text="Fallada">
      <formula>NOT(ISERROR(SEARCH("Fallada",F79)))</formula>
    </cfRule>
    <cfRule type="containsText" dxfId="205" priority="220" operator="containsText" text="Acertada">
      <formula>NOT(ISERROR(SEARCH("Acertada",F79)))</formula>
    </cfRule>
  </conditionalFormatting>
  <conditionalFormatting sqref="F83:F84">
    <cfRule type="containsText" dxfId="204" priority="219" operator="containsText" text="Ganada">
      <formula>NOT(ISERROR(SEARCH("Ganada",F83)))</formula>
    </cfRule>
    <cfRule type="containsText" dxfId="203" priority="218" operator="containsText" text="Fallada">
      <formula>NOT(ISERROR(SEARCH("Fallada",F83)))</formula>
    </cfRule>
    <cfRule type="containsText" dxfId="202" priority="217" operator="containsText" text="Acertada">
      <formula>NOT(ISERROR(SEARCH("Acertada",F83)))</formula>
    </cfRule>
  </conditionalFormatting>
  <conditionalFormatting sqref="F86:F108">
    <cfRule type="containsText" dxfId="201" priority="180" operator="containsText" text="Ganada">
      <formula>NOT(ISERROR(SEARCH("Ganada",F86)))</formula>
    </cfRule>
    <cfRule type="containsText" dxfId="200" priority="178" operator="containsText" text="Acertada">
      <formula>NOT(ISERROR(SEARCH("Acertada",F86)))</formula>
    </cfRule>
    <cfRule type="containsText" dxfId="199" priority="179" operator="containsText" text="Fallada">
      <formula>NOT(ISERROR(SEARCH("Fallada",F86)))</formula>
    </cfRule>
  </conditionalFormatting>
  <conditionalFormatting sqref="F110:F111">
    <cfRule type="containsText" dxfId="198" priority="216" operator="containsText" text="Ganada">
      <formula>NOT(ISERROR(SEARCH("Ganada",F110)))</formula>
    </cfRule>
    <cfRule type="containsText" dxfId="197" priority="214" operator="containsText" text="Acertada">
      <formula>NOT(ISERROR(SEARCH("Acertada",F110)))</formula>
    </cfRule>
    <cfRule type="containsText" dxfId="196" priority="215" operator="containsText" text="Fallada">
      <formula>NOT(ISERROR(SEARCH("Fallada",F110)))</formula>
    </cfRule>
  </conditionalFormatting>
  <conditionalFormatting sqref="F113:F123">
    <cfRule type="containsText" dxfId="195" priority="165" operator="containsText" text="Ganada">
      <formula>NOT(ISERROR(SEARCH("Ganada",F113)))</formula>
    </cfRule>
    <cfRule type="containsText" dxfId="194" priority="164" operator="containsText" text="Fallada">
      <formula>NOT(ISERROR(SEARCH("Fallada",F113)))</formula>
    </cfRule>
    <cfRule type="containsText" dxfId="193" priority="163" operator="containsText" text="Acertada">
      <formula>NOT(ISERROR(SEARCH("Acertada",F113)))</formula>
    </cfRule>
  </conditionalFormatting>
  <conditionalFormatting sqref="F125:F126">
    <cfRule type="containsText" dxfId="192" priority="160" operator="containsText" text="Acertada">
      <formula>NOT(ISERROR(SEARCH("Acertada",F125)))</formula>
    </cfRule>
    <cfRule type="containsText" dxfId="191" priority="162" operator="containsText" text="Ganada">
      <formula>NOT(ISERROR(SEARCH("Ganada",F125)))</formula>
    </cfRule>
    <cfRule type="containsText" dxfId="190" priority="161" operator="containsText" text="Fallada">
      <formula>NOT(ISERROR(SEARCH("Fallada",F125)))</formula>
    </cfRule>
  </conditionalFormatting>
  <conditionalFormatting sqref="F128:F148">
    <cfRule type="containsText" dxfId="189" priority="118" operator="containsText" text="Acertada">
      <formula>NOT(ISERROR(SEARCH("Acertada",F128)))</formula>
    </cfRule>
    <cfRule type="containsText" dxfId="188" priority="120" operator="containsText" text="Ganada">
      <formula>NOT(ISERROR(SEARCH("Ganada",F128)))</formula>
    </cfRule>
    <cfRule type="containsText" dxfId="187" priority="119" operator="containsText" text="Fallada">
      <formula>NOT(ISERROR(SEARCH("Fallada",F128)))</formula>
    </cfRule>
  </conditionalFormatting>
  <conditionalFormatting sqref="F150:F151">
    <cfRule type="containsText" dxfId="186" priority="159" operator="containsText" text="Ganada">
      <formula>NOT(ISERROR(SEARCH("Ganada",F150)))</formula>
    </cfRule>
    <cfRule type="containsText" dxfId="185" priority="158" operator="containsText" text="Fallada">
      <formula>NOT(ISERROR(SEARCH("Fallada",F150)))</formula>
    </cfRule>
    <cfRule type="containsText" dxfId="184" priority="157" operator="containsText" text="Acertada">
      <formula>NOT(ISERROR(SEARCH("Acertada",F150)))</formula>
    </cfRule>
  </conditionalFormatting>
  <conditionalFormatting sqref="F153:F163">
    <cfRule type="containsText" dxfId="183" priority="18" operator="containsText" text="Ganada">
      <formula>NOT(ISERROR(SEARCH("Ganada",F153)))</formula>
    </cfRule>
    <cfRule type="containsText" dxfId="182" priority="17" operator="containsText" text="Fallada">
      <formula>NOT(ISERROR(SEARCH("Fallada",F153)))</formula>
    </cfRule>
    <cfRule type="containsText" dxfId="181" priority="16" operator="containsText" text="Acertada">
      <formula>NOT(ISERROR(SEARCH("Acertada",F153)))</formula>
    </cfRule>
  </conditionalFormatting>
  <conditionalFormatting sqref="F165:F167">
    <cfRule type="containsText" dxfId="180" priority="117" operator="containsText" text="Ganada">
      <formula>NOT(ISERROR(SEARCH("Ganada",F165)))</formula>
    </cfRule>
    <cfRule type="containsText" dxfId="179" priority="116" operator="containsText" text="Fallada">
      <formula>NOT(ISERROR(SEARCH("Fallada",F165)))</formula>
    </cfRule>
    <cfRule type="containsText" dxfId="178" priority="115" operator="containsText" text="Acertada">
      <formula>NOT(ISERROR(SEARCH("Acertada",F165)))</formula>
    </cfRule>
  </conditionalFormatting>
  <conditionalFormatting sqref="F169:F174">
    <cfRule type="containsText" dxfId="177" priority="7" operator="containsText" text="Acertada">
      <formula>NOT(ISERROR(SEARCH("Acertada",F169)))</formula>
    </cfRule>
    <cfRule type="containsText" dxfId="176" priority="9" operator="containsText" text="Ganada">
      <formula>NOT(ISERROR(SEARCH("Ganada",F169)))</formula>
    </cfRule>
    <cfRule type="containsText" dxfId="175" priority="8" operator="containsText" text="Fallada">
      <formula>NOT(ISERROR(SEARCH("Fallada",F169)))</formula>
    </cfRule>
  </conditionalFormatting>
  <conditionalFormatting sqref="F176:F177">
    <cfRule type="containsText" dxfId="174" priority="103" operator="containsText" text="Acertada">
      <formula>NOT(ISERROR(SEARCH("Acertada",F176)))</formula>
    </cfRule>
    <cfRule type="containsText" dxfId="173" priority="104" operator="containsText" text="Fallada">
      <formula>NOT(ISERROR(SEARCH("Fallada",F176)))</formula>
    </cfRule>
    <cfRule type="containsText" dxfId="172" priority="105" operator="containsText" text="Ganada">
      <formula>NOT(ISERROR(SEARCH("Ganada",F176)))</formula>
    </cfRule>
  </conditionalFormatting>
  <conditionalFormatting sqref="F177">
    <cfRule type="containsText" dxfId="171" priority="114" operator="containsText" text="Ganada">
      <formula>NOT(ISERROR(SEARCH("Ganada",F177)))</formula>
    </cfRule>
    <cfRule type="containsText" dxfId="170" priority="113" operator="containsText" text="Fallada">
      <formula>NOT(ISERROR(SEARCH("Fallada",F177)))</formula>
    </cfRule>
    <cfRule type="containsText" dxfId="169" priority="112" operator="containsText" text="Acertada">
      <formula>NOT(ISERROR(SEARCH("Acertada",F177)))</formula>
    </cfRule>
  </conditionalFormatting>
  <conditionalFormatting sqref="F179:F180">
    <cfRule type="containsText" dxfId="168" priority="106" operator="containsText" text="Acertada">
      <formula>NOT(ISERROR(SEARCH("Acertada",F179)))</formula>
    </cfRule>
    <cfRule type="containsText" dxfId="167" priority="108" operator="containsText" text="Ganada">
      <formula>NOT(ISERROR(SEARCH("Ganada",F179)))</formula>
    </cfRule>
    <cfRule type="containsText" dxfId="166" priority="107" operator="containsText" text="Fallada">
      <formula>NOT(ISERROR(SEARCH("Fallada",F179)))</formula>
    </cfRule>
  </conditionalFormatting>
  <conditionalFormatting sqref="F179:F183">
    <cfRule type="containsText" dxfId="165" priority="1" operator="containsText" text="Acertada">
      <formula>NOT(ISERROR(SEARCH("Acertada",F179)))</formula>
    </cfRule>
    <cfRule type="containsText" dxfId="164" priority="3" operator="containsText" text="Ganada">
      <formula>NOT(ISERROR(SEARCH("Ganada",F179)))</formula>
    </cfRule>
    <cfRule type="containsText" dxfId="163" priority="2" operator="containsText" text="Fallada">
      <formula>NOT(ISERROR(SEARCH("Fallada",F179)))</formula>
    </cfRule>
  </conditionalFormatting>
  <conditionalFormatting sqref="F184:F186 F4:F6">
    <cfRule type="containsText" dxfId="162" priority="361" operator="containsText" text="Acertada">
      <formula>NOT(ISERROR(SEARCH("Acertada",F4)))</formula>
    </cfRule>
  </conditionalFormatting>
  <conditionalFormatting sqref="F185:F186">
    <cfRule type="containsText" dxfId="161" priority="109" operator="containsText" text="Acertada">
      <formula>NOT(ISERROR(SEARCH("Acertada",F185)))</formula>
    </cfRule>
    <cfRule type="containsText" dxfId="160" priority="110" operator="containsText" text="Fallada">
      <formula>NOT(ISERROR(SEARCH("Fallada",F185)))</formula>
    </cfRule>
    <cfRule type="containsText" dxfId="159" priority="111" operator="containsText" text="Ganada">
      <formula>NOT(ISERROR(SEARCH("Ganada",F185)))</formula>
    </cfRule>
  </conditionalFormatting>
  <conditionalFormatting sqref="F188:F190">
    <cfRule type="containsText" dxfId="158" priority="6" operator="containsText" text="Ganada">
      <formula>NOT(ISERROR(SEARCH("Ganada",F188)))</formula>
    </cfRule>
    <cfRule type="containsText" dxfId="157" priority="5" operator="containsText" text="Fallada">
      <formula>NOT(ISERROR(SEARCH("Fallada",F188)))</formula>
    </cfRule>
    <cfRule type="containsText" dxfId="156" priority="4" operator="containsText" text="Acertada">
      <formula>NOT(ISERROR(SEARCH("Acertada",F188)))</formula>
    </cfRule>
  </conditionalFormatting>
  <conditionalFormatting sqref="F192:F193">
    <cfRule type="containsText" dxfId="155" priority="87" operator="containsText" text="Ganada">
      <formula>NOT(ISERROR(SEARCH("Ganada",F192)))</formula>
    </cfRule>
    <cfRule type="containsText" dxfId="154" priority="86" operator="containsText" text="Fallada">
      <formula>NOT(ISERROR(SEARCH("Fallada",F192)))</formula>
    </cfRule>
    <cfRule type="containsText" dxfId="153" priority="85" operator="containsText" text="Acertada">
      <formula>NOT(ISERROR(SEARCH("Acertada",F192)))</formula>
    </cfRule>
  </conditionalFormatting>
  <conditionalFormatting sqref="F195:F208">
    <cfRule type="containsText" dxfId="152" priority="39" operator="containsText" text="Ganada">
      <formula>NOT(ISERROR(SEARCH("Ganada",F195)))</formula>
    </cfRule>
    <cfRule type="containsText" dxfId="151" priority="38" operator="containsText" text="Fallada">
      <formula>NOT(ISERROR(SEARCH("Fallada",F195)))</formula>
    </cfRule>
    <cfRule type="containsText" dxfId="150" priority="37" operator="containsText" text="Acertada">
      <formula>NOT(ISERROR(SEARCH("Acertada",F195)))</formula>
    </cfRule>
  </conditionalFormatting>
  <conditionalFormatting sqref="F210:F1048576">
    <cfRule type="containsText" dxfId="149" priority="82" operator="containsText" text="Acertada">
      <formula>NOT(ISERROR(SEARCH("Acertada",F210)))</formula>
    </cfRule>
    <cfRule type="containsText" dxfId="148" priority="84" operator="containsText" text="Ganada">
      <formula>NOT(ISERROR(SEARCH("Ganada",F210)))</formula>
    </cfRule>
    <cfRule type="containsText" dxfId="147" priority="83" operator="containsText" text="Fallada">
      <formula>NOT(ISERROR(SEARCH("Fallada",F210)))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2CDA-83B1-4939-9B1B-EDC1F41022A2}">
  <dimension ref="A1:AD180"/>
  <sheetViews>
    <sheetView topLeftCell="A51" workbookViewId="0">
      <selection activeCell="A58" sqref="A58:XFD58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1.074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68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197</v>
      </c>
      <c r="C7" s="324"/>
      <c r="D7" s="324"/>
      <c r="E7" s="324"/>
      <c r="F7" s="324"/>
      <c r="G7" s="324"/>
      <c r="H7" s="324"/>
      <c r="I7" s="325"/>
      <c r="J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42" t="s">
        <v>2</v>
      </c>
      <c r="C9" s="343"/>
      <c r="D9" s="344"/>
      <c r="E9" s="69" t="s">
        <v>1</v>
      </c>
      <c r="F9" s="69" t="s">
        <v>5</v>
      </c>
      <c r="G9" s="70" t="s">
        <v>0</v>
      </c>
      <c r="H9" s="69" t="s">
        <v>6</v>
      </c>
      <c r="I9" s="71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110">
        <v>1</v>
      </c>
      <c r="C10" s="111"/>
      <c r="D10" s="112" t="s">
        <v>10</v>
      </c>
      <c r="E10" s="113" t="s">
        <v>198</v>
      </c>
      <c r="F10" s="114" t="s">
        <v>88</v>
      </c>
      <c r="G10" s="115">
        <v>2.6</v>
      </c>
      <c r="H10" s="116">
        <v>1</v>
      </c>
      <c r="I10" s="117">
        <f t="shared" ref="I10:I14" si="0">(G10*H10)-H10</f>
        <v>1.6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118">
        <v>2</v>
      </c>
      <c r="C11" s="119"/>
      <c r="D11" s="120" t="s">
        <v>10</v>
      </c>
      <c r="E11" s="129" t="s">
        <v>199</v>
      </c>
      <c r="F11" s="122" t="s">
        <v>88</v>
      </c>
      <c r="G11" s="130">
        <v>1.8</v>
      </c>
      <c r="H11" s="124">
        <v>1.5</v>
      </c>
      <c r="I11" s="131">
        <f t="shared" si="0"/>
        <v>1.2000000000000002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28">
        <v>3</v>
      </c>
      <c r="C12" s="24"/>
      <c r="D12" s="13" t="s">
        <v>10</v>
      </c>
      <c r="E12" s="34" t="s">
        <v>200</v>
      </c>
      <c r="F12" s="1" t="s">
        <v>89</v>
      </c>
      <c r="G12" s="30">
        <v>1.98</v>
      </c>
      <c r="H12" s="25">
        <v>1.5</v>
      </c>
      <c r="I12" s="43">
        <v>-1.5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28">
        <v>4</v>
      </c>
      <c r="C13" s="24"/>
      <c r="D13" s="13" t="s">
        <v>10</v>
      </c>
      <c r="E13" s="34" t="s">
        <v>201</v>
      </c>
      <c r="F13" s="1" t="s">
        <v>89</v>
      </c>
      <c r="G13" s="30">
        <v>4.42</v>
      </c>
      <c r="H13" s="25">
        <v>0.5</v>
      </c>
      <c r="I13" s="43">
        <v>-0.5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118">
        <v>5</v>
      </c>
      <c r="C14" s="119"/>
      <c r="D14" s="120" t="s">
        <v>10</v>
      </c>
      <c r="E14" s="129" t="s">
        <v>155</v>
      </c>
      <c r="F14" s="122" t="s">
        <v>88</v>
      </c>
      <c r="G14" s="130">
        <v>1.74</v>
      </c>
      <c r="H14" s="124">
        <v>1.25</v>
      </c>
      <c r="I14" s="131">
        <f t="shared" si="0"/>
        <v>0.92499999999999982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28">
        <v>6</v>
      </c>
      <c r="C15" s="24"/>
      <c r="D15" s="13" t="s">
        <v>10</v>
      </c>
      <c r="E15" s="34" t="s">
        <v>202</v>
      </c>
      <c r="F15" s="1" t="s">
        <v>89</v>
      </c>
      <c r="G15" s="30">
        <v>2</v>
      </c>
      <c r="H15" s="25">
        <v>0.75</v>
      </c>
      <c r="I15" s="43">
        <v>-0.75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28">
        <v>7</v>
      </c>
      <c r="C16" s="24"/>
      <c r="D16" s="13" t="s">
        <v>9</v>
      </c>
      <c r="E16" s="34" t="s">
        <v>203</v>
      </c>
      <c r="F16" s="1" t="s">
        <v>89</v>
      </c>
      <c r="G16" s="30">
        <v>1.66</v>
      </c>
      <c r="H16" s="25">
        <v>1.5</v>
      </c>
      <c r="I16" s="43">
        <v>-1.5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28">
        <v>8</v>
      </c>
      <c r="C17" s="24"/>
      <c r="D17" s="13" t="s">
        <v>9</v>
      </c>
      <c r="E17" s="34" t="s">
        <v>204</v>
      </c>
      <c r="F17" s="1" t="s">
        <v>89</v>
      </c>
      <c r="G17" s="30">
        <v>3.25</v>
      </c>
      <c r="H17" s="25">
        <v>0.5</v>
      </c>
      <c r="I17" s="43">
        <v>-0.5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28">
        <v>9</v>
      </c>
      <c r="C18" s="24"/>
      <c r="D18" s="13" t="s">
        <v>9</v>
      </c>
      <c r="E18" s="34" t="s">
        <v>205</v>
      </c>
      <c r="F18" s="1" t="s">
        <v>89</v>
      </c>
      <c r="G18" s="30">
        <v>5</v>
      </c>
      <c r="H18" s="25">
        <v>0.5</v>
      </c>
      <c r="I18" s="43">
        <v>-0.5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28">
        <v>10</v>
      </c>
      <c r="C19" s="24"/>
      <c r="D19" s="13" t="s">
        <v>9</v>
      </c>
      <c r="E19" s="34" t="s">
        <v>206</v>
      </c>
      <c r="F19" s="1" t="s">
        <v>89</v>
      </c>
      <c r="G19" s="30">
        <v>4</v>
      </c>
      <c r="H19" s="25">
        <v>0.5</v>
      </c>
      <c r="I19" s="43">
        <v>-0.5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28">
        <v>11</v>
      </c>
      <c r="C20" s="24"/>
      <c r="D20" s="13" t="s">
        <v>9</v>
      </c>
      <c r="E20" s="34" t="s">
        <v>207</v>
      </c>
      <c r="F20" s="1" t="s">
        <v>89</v>
      </c>
      <c r="G20" s="30">
        <v>2.85</v>
      </c>
      <c r="H20" s="25">
        <v>0.25</v>
      </c>
      <c r="I20" s="43">
        <v>-0.25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x14ac:dyDescent="0.4">
      <c r="A21" s="6"/>
      <c r="B21" s="28">
        <v>12</v>
      </c>
      <c r="C21" s="24"/>
      <c r="D21" s="13" t="s">
        <v>9</v>
      </c>
      <c r="E21" s="34" t="s">
        <v>208</v>
      </c>
      <c r="F21" s="1" t="s">
        <v>89</v>
      </c>
      <c r="G21" s="30">
        <v>4.5</v>
      </c>
      <c r="H21" s="25">
        <v>0.25</v>
      </c>
      <c r="I21" s="43">
        <v>-0.25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30" customHeight="1" x14ac:dyDescent="0.4">
      <c r="A22" s="6"/>
      <c r="B22" s="28">
        <v>13</v>
      </c>
      <c r="C22" s="24"/>
      <c r="D22" s="13" t="s">
        <v>9</v>
      </c>
      <c r="E22" s="34" t="s">
        <v>209</v>
      </c>
      <c r="F22" s="1" t="s">
        <v>89</v>
      </c>
      <c r="G22" s="30">
        <v>9</v>
      </c>
      <c r="H22" s="25">
        <v>0.1</v>
      </c>
      <c r="I22" s="43">
        <v>-0.1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ht="30" customHeight="1" x14ac:dyDescent="0.4">
      <c r="A23" s="6"/>
      <c r="B23" s="28">
        <v>14</v>
      </c>
      <c r="C23" s="24"/>
      <c r="D23" s="13" t="s">
        <v>9</v>
      </c>
      <c r="E23" s="34" t="s">
        <v>210</v>
      </c>
      <c r="F23" s="1" t="s">
        <v>89</v>
      </c>
      <c r="G23" s="30">
        <v>1.9</v>
      </c>
      <c r="H23" s="25">
        <v>1</v>
      </c>
      <c r="I23" s="43">
        <v>-1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5" customFormat="1" ht="30" customHeight="1" x14ac:dyDescent="0.4">
      <c r="A24" s="6"/>
      <c r="B24" s="28">
        <v>15</v>
      </c>
      <c r="C24" s="24"/>
      <c r="D24" s="13" t="s">
        <v>9</v>
      </c>
      <c r="E24" s="34" t="s">
        <v>211</v>
      </c>
      <c r="F24" s="1" t="s">
        <v>89</v>
      </c>
      <c r="G24" s="30">
        <v>1.86</v>
      </c>
      <c r="H24" s="25">
        <v>1</v>
      </c>
      <c r="I24" s="43">
        <v>-1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5" customFormat="1" ht="30" customHeight="1" x14ac:dyDescent="0.4">
      <c r="A25" s="6"/>
      <c r="B25" s="28">
        <v>16</v>
      </c>
      <c r="C25" s="24"/>
      <c r="D25" s="13" t="s">
        <v>9</v>
      </c>
      <c r="E25" s="34" t="s">
        <v>212</v>
      </c>
      <c r="F25" s="1" t="s">
        <v>89</v>
      </c>
      <c r="G25" s="30">
        <v>2.25</v>
      </c>
      <c r="H25" s="25">
        <v>0.75</v>
      </c>
      <c r="I25" s="43">
        <v>-0.75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30" customHeight="1" x14ac:dyDescent="0.4">
      <c r="A26" s="6"/>
      <c r="B26" s="28">
        <v>17</v>
      </c>
      <c r="C26" s="24"/>
      <c r="D26" s="13" t="s">
        <v>9</v>
      </c>
      <c r="E26" s="34" t="s">
        <v>213</v>
      </c>
      <c r="F26" s="1" t="s">
        <v>89</v>
      </c>
      <c r="G26" s="30">
        <v>2.2999999999999998</v>
      </c>
      <c r="H26" s="25">
        <v>1</v>
      </c>
      <c r="I26" s="43">
        <v>-1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30" customHeight="1" x14ac:dyDescent="0.4">
      <c r="A27" s="6"/>
      <c r="B27" s="28">
        <v>18</v>
      </c>
      <c r="C27" s="24"/>
      <c r="D27" s="13" t="s">
        <v>9</v>
      </c>
      <c r="E27" s="34" t="s">
        <v>353</v>
      </c>
      <c r="F27" s="1" t="s">
        <v>89</v>
      </c>
      <c r="G27" s="30">
        <v>10.5</v>
      </c>
      <c r="H27" s="25">
        <v>0.25</v>
      </c>
      <c r="I27" s="43">
        <v>-0.25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ht="30" customHeight="1" thickBot="1" x14ac:dyDescent="0.45">
      <c r="A28" s="6"/>
      <c r="B28" s="132">
        <v>19</v>
      </c>
      <c r="C28" s="133"/>
      <c r="D28" s="134" t="s">
        <v>9</v>
      </c>
      <c r="E28" s="165" t="s">
        <v>214</v>
      </c>
      <c r="F28" s="136" t="s">
        <v>88</v>
      </c>
      <c r="G28" s="137">
        <v>17</v>
      </c>
      <c r="H28" s="138">
        <v>0.25</v>
      </c>
      <c r="I28" s="139">
        <f>(G28*H28)-H28</f>
        <v>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37" customFormat="1" ht="25" customHeight="1" x14ac:dyDescent="0.3">
      <c r="A29" s="36"/>
      <c r="B29" s="42"/>
      <c r="C29" s="42"/>
      <c r="D29" s="42"/>
      <c r="E29" s="42"/>
      <c r="F29" s="68">
        <f>SUM(H10:H28)</f>
        <v>14.35</v>
      </c>
      <c r="G29" s="351" t="s">
        <v>111</v>
      </c>
      <c r="H29" s="352"/>
      <c r="I29" s="108">
        <f>SUM(I10:I28)</f>
        <v>-2.625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s="40" customFormat="1" ht="25" customHeight="1" thickBot="1" x14ac:dyDescent="0.45">
      <c r="A30" s="38"/>
      <c r="B30" s="39"/>
      <c r="C30" s="39"/>
      <c r="D30" s="12"/>
      <c r="E30" s="5"/>
      <c r="F30" s="107"/>
      <c r="G30" s="349" t="s">
        <v>3</v>
      </c>
      <c r="H30" s="350"/>
      <c r="I30" s="109">
        <f>SUM(I10:I28)/SUM(H10:H28)</f>
        <v>-0.18292682926829268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s="5" customFormat="1" ht="20.8" customHeight="1" thickBot="1" x14ac:dyDescent="0.45">
      <c r="A31" s="6"/>
      <c r="B31" s="20"/>
      <c r="C31" s="20"/>
      <c r="D31" s="20"/>
      <c r="E31" s="20"/>
      <c r="F31" s="20"/>
      <c r="G31" s="20"/>
      <c r="H31" s="20"/>
      <c r="I31" s="2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5" customFormat="1" ht="41.7" customHeight="1" thickBot="1" x14ac:dyDescent="0.45">
      <c r="A32" s="6"/>
      <c r="B32" s="323" t="s">
        <v>215</v>
      </c>
      <c r="C32" s="324"/>
      <c r="D32" s="324"/>
      <c r="E32" s="324"/>
      <c r="F32" s="324"/>
      <c r="G32" s="324"/>
      <c r="H32" s="324"/>
      <c r="I32" s="325"/>
      <c r="K3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5" customFormat="1" ht="20.8" customHeight="1" thickBot="1" x14ac:dyDescent="0.45">
      <c r="A33" s="6"/>
      <c r="B33" s="20"/>
      <c r="C33" s="20"/>
      <c r="D33" s="20"/>
      <c r="E33" s="20"/>
      <c r="F33" s="20"/>
      <c r="G33" s="20"/>
      <c r="H33" s="20"/>
      <c r="I33" s="2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23" customFormat="1" ht="23.05" customHeight="1" thickBot="1" x14ac:dyDescent="0.55000000000000004">
      <c r="A34" s="7"/>
      <c r="B34" s="342" t="s">
        <v>2</v>
      </c>
      <c r="C34" s="343"/>
      <c r="D34" s="344"/>
      <c r="E34" s="69" t="s">
        <v>1</v>
      </c>
      <c r="F34" s="69" t="s">
        <v>5</v>
      </c>
      <c r="G34" s="70" t="s">
        <v>0</v>
      </c>
      <c r="H34" s="69" t="s">
        <v>6</v>
      </c>
      <c r="I34" s="71" t="s">
        <v>7</v>
      </c>
      <c r="J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s="5" customFormat="1" ht="30" customHeight="1" x14ac:dyDescent="0.4">
      <c r="A35" s="6"/>
      <c r="B35" s="72">
        <v>1</v>
      </c>
      <c r="C35" s="73"/>
      <c r="D35" s="76" t="s">
        <v>10</v>
      </c>
      <c r="E35" s="77" t="s">
        <v>216</v>
      </c>
      <c r="F35" s="78" t="s">
        <v>89</v>
      </c>
      <c r="G35" s="79">
        <v>4.75</v>
      </c>
      <c r="H35" s="80">
        <v>0.25</v>
      </c>
      <c r="I35" s="81">
        <v>-0.25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5" customFormat="1" ht="30" customHeight="1" x14ac:dyDescent="0.4">
      <c r="A36" s="6"/>
      <c r="B36" s="28">
        <v>2</v>
      </c>
      <c r="C36" s="24"/>
      <c r="D36" s="13" t="s">
        <v>10</v>
      </c>
      <c r="E36" s="34" t="s">
        <v>217</v>
      </c>
      <c r="F36" s="1" t="s">
        <v>89</v>
      </c>
      <c r="G36" s="30">
        <v>2.66</v>
      </c>
      <c r="H36" s="25">
        <v>1</v>
      </c>
      <c r="I36" s="43">
        <v>-1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5" customFormat="1" ht="30" customHeight="1" x14ac:dyDescent="0.4">
      <c r="A37" s="6"/>
      <c r="B37" s="28">
        <v>3</v>
      </c>
      <c r="C37" s="24"/>
      <c r="D37" s="13" t="s">
        <v>10</v>
      </c>
      <c r="E37" s="34" t="s">
        <v>218</v>
      </c>
      <c r="F37" s="1" t="s">
        <v>89</v>
      </c>
      <c r="G37" s="30">
        <v>1.95</v>
      </c>
      <c r="H37" s="25">
        <v>1</v>
      </c>
      <c r="I37" s="43">
        <v>-1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30" customHeight="1" x14ac:dyDescent="0.4">
      <c r="A38" s="6"/>
      <c r="B38" s="28">
        <v>4</v>
      </c>
      <c r="C38" s="24"/>
      <c r="D38" s="13" t="s">
        <v>10</v>
      </c>
      <c r="E38" s="172" t="s">
        <v>219</v>
      </c>
      <c r="F38" s="1" t="s">
        <v>89</v>
      </c>
      <c r="G38" s="30">
        <v>6.5</v>
      </c>
      <c r="H38" s="25">
        <v>0.25</v>
      </c>
      <c r="I38" s="43">
        <v>-0.25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5" customFormat="1" ht="30" customHeight="1" x14ac:dyDescent="0.4">
      <c r="A39" s="6"/>
      <c r="B39" s="28">
        <v>5</v>
      </c>
      <c r="C39" s="24"/>
      <c r="D39" s="13" t="s">
        <v>10</v>
      </c>
      <c r="E39" s="34" t="s">
        <v>220</v>
      </c>
      <c r="F39" s="1" t="s">
        <v>89</v>
      </c>
      <c r="G39" s="30">
        <v>1.95</v>
      </c>
      <c r="H39" s="25">
        <v>1</v>
      </c>
      <c r="I39" s="43">
        <v>-1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5" customFormat="1" ht="30" customHeight="1" x14ac:dyDescent="0.4">
      <c r="A40" s="6"/>
      <c r="B40" s="28">
        <v>6</v>
      </c>
      <c r="C40" s="24"/>
      <c r="D40" s="13" t="s">
        <v>9</v>
      </c>
      <c r="E40" s="34" t="s">
        <v>221</v>
      </c>
      <c r="F40" s="1" t="s">
        <v>89</v>
      </c>
      <c r="G40" s="30">
        <v>6.5</v>
      </c>
      <c r="H40" s="25">
        <v>0.25</v>
      </c>
      <c r="I40" s="43">
        <v>-0.25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5" customFormat="1" ht="30" customHeight="1" x14ac:dyDescent="0.4">
      <c r="A41" s="6"/>
      <c r="B41" s="28">
        <v>7</v>
      </c>
      <c r="C41" s="24"/>
      <c r="D41" s="13" t="s">
        <v>9</v>
      </c>
      <c r="E41" s="34" t="s">
        <v>222</v>
      </c>
      <c r="F41" s="1" t="s">
        <v>89</v>
      </c>
      <c r="G41" s="30">
        <v>2.2999999999999998</v>
      </c>
      <c r="H41" s="25">
        <v>0.75</v>
      </c>
      <c r="I41" s="43">
        <v>-0.75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ht="30" customHeight="1" x14ac:dyDescent="0.4">
      <c r="A42" s="6"/>
      <c r="B42" s="28">
        <v>8</v>
      </c>
      <c r="C42" s="24"/>
      <c r="D42" s="13" t="s">
        <v>9</v>
      </c>
      <c r="E42" s="34" t="s">
        <v>223</v>
      </c>
      <c r="F42" s="1" t="s">
        <v>89</v>
      </c>
      <c r="G42" s="30">
        <v>1.72</v>
      </c>
      <c r="H42" s="25">
        <v>1.25</v>
      </c>
      <c r="I42" s="43">
        <v>-1.25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ht="30" customHeight="1" x14ac:dyDescent="0.4">
      <c r="A43" s="6"/>
      <c r="B43" s="28">
        <v>9</v>
      </c>
      <c r="C43" s="24"/>
      <c r="D43" s="13" t="s">
        <v>9</v>
      </c>
      <c r="E43" s="34" t="s">
        <v>224</v>
      </c>
      <c r="F43" s="1" t="s">
        <v>89</v>
      </c>
      <c r="G43" s="30">
        <v>11</v>
      </c>
      <c r="H43" s="25">
        <v>0.5</v>
      </c>
      <c r="I43" s="43">
        <v>-0.5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5" customFormat="1" ht="30" customHeight="1" x14ac:dyDescent="0.4">
      <c r="A44" s="6"/>
      <c r="B44" s="28">
        <v>10</v>
      </c>
      <c r="C44" s="24"/>
      <c r="D44" s="13" t="s">
        <v>9</v>
      </c>
      <c r="E44" s="34" t="s">
        <v>225</v>
      </c>
      <c r="F44" s="1" t="s">
        <v>89</v>
      </c>
      <c r="G44" s="30">
        <v>3</v>
      </c>
      <c r="H44" s="25">
        <v>0.25</v>
      </c>
      <c r="I44" s="43">
        <v>-0.25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5" customFormat="1" ht="30" customHeight="1" x14ac:dyDescent="0.4">
      <c r="A45" s="6"/>
      <c r="B45" s="118">
        <v>11</v>
      </c>
      <c r="C45" s="119"/>
      <c r="D45" s="120" t="s">
        <v>9</v>
      </c>
      <c r="E45" s="129" t="s">
        <v>226</v>
      </c>
      <c r="F45" s="122" t="s">
        <v>88</v>
      </c>
      <c r="G45" s="130">
        <v>2.2000000000000002</v>
      </c>
      <c r="H45" s="124">
        <v>1</v>
      </c>
      <c r="I45" s="131">
        <f t="shared" ref="I45:I46" si="1">(G45*H45)-H45</f>
        <v>1.2000000000000002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ht="30" customHeight="1" x14ac:dyDescent="0.4">
      <c r="A46" s="6"/>
      <c r="B46" s="118">
        <v>12</v>
      </c>
      <c r="C46" s="119"/>
      <c r="D46" s="120" t="s">
        <v>9</v>
      </c>
      <c r="E46" s="129" t="s">
        <v>227</v>
      </c>
      <c r="F46" s="122" t="s">
        <v>88</v>
      </c>
      <c r="G46" s="130">
        <v>2.2000000000000002</v>
      </c>
      <c r="H46" s="124">
        <v>1.25</v>
      </c>
      <c r="I46" s="131">
        <f t="shared" si="1"/>
        <v>1.5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30" customHeight="1" x14ac:dyDescent="0.4">
      <c r="A47" s="6"/>
      <c r="B47" s="28">
        <v>13</v>
      </c>
      <c r="C47" s="24"/>
      <c r="D47" s="13" t="s">
        <v>9</v>
      </c>
      <c r="E47" s="172" t="s">
        <v>228</v>
      </c>
      <c r="F47" s="1" t="s">
        <v>89</v>
      </c>
      <c r="G47" s="30">
        <v>2.6</v>
      </c>
      <c r="H47" s="25">
        <v>1</v>
      </c>
      <c r="I47" s="43">
        <v>-1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37" customFormat="1" ht="25" customHeight="1" x14ac:dyDescent="0.3">
      <c r="A48" s="36"/>
      <c r="B48" s="42"/>
      <c r="C48" s="42"/>
      <c r="D48" s="42"/>
      <c r="E48" s="42"/>
      <c r="F48" s="68">
        <f>SUM(H35:H47)</f>
        <v>9.75</v>
      </c>
      <c r="G48" s="351" t="s">
        <v>111</v>
      </c>
      <c r="H48" s="352"/>
      <c r="I48" s="108">
        <f>SUM(I35:I47)</f>
        <v>-4.8</v>
      </c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</row>
    <row r="49" spans="1:30" s="40" customFormat="1" ht="25" customHeight="1" thickBot="1" x14ac:dyDescent="0.45">
      <c r="A49" s="38"/>
      <c r="B49" s="39"/>
      <c r="C49" s="39"/>
      <c r="D49" s="12"/>
      <c r="E49" s="5"/>
      <c r="F49" s="107"/>
      <c r="G49" s="349" t="s">
        <v>3</v>
      </c>
      <c r="H49" s="350"/>
      <c r="I49" s="109">
        <f>SUM(I35:I47)/SUM(H35:H47)</f>
        <v>-0.49230769230769228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30" s="5" customFormat="1" ht="20.8" customHeight="1" thickBot="1" x14ac:dyDescent="0.45">
      <c r="A50" s="6"/>
      <c r="B50" s="20"/>
      <c r="C50" s="20"/>
      <c r="D50" s="20"/>
      <c r="E50" s="20"/>
      <c r="F50" s="20"/>
      <c r="G50" s="20"/>
      <c r="H50" s="20"/>
      <c r="I50" s="2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ht="41.7" customHeight="1" thickBot="1" x14ac:dyDescent="0.45">
      <c r="A51" s="6"/>
      <c r="B51" s="323" t="s">
        <v>245</v>
      </c>
      <c r="C51" s="324"/>
      <c r="D51" s="324"/>
      <c r="E51" s="324"/>
      <c r="F51" s="324"/>
      <c r="G51" s="324"/>
      <c r="H51" s="324"/>
      <c r="I51" s="325"/>
      <c r="K51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ht="20.8" customHeight="1" thickBot="1" x14ac:dyDescent="0.45">
      <c r="A52" s="6"/>
      <c r="B52" s="20"/>
      <c r="C52" s="20"/>
      <c r="D52" s="20"/>
      <c r="E52" s="20"/>
      <c r="F52" s="20"/>
      <c r="G52" s="20"/>
      <c r="H52" s="20"/>
      <c r="I52" s="2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23" customFormat="1" ht="23.05" customHeight="1" thickBot="1" x14ac:dyDescent="0.55000000000000004">
      <c r="A53" s="7"/>
      <c r="B53" s="342" t="s">
        <v>2</v>
      </c>
      <c r="C53" s="343"/>
      <c r="D53" s="344"/>
      <c r="E53" s="69" t="s">
        <v>1</v>
      </c>
      <c r="F53" s="69" t="s">
        <v>5</v>
      </c>
      <c r="G53" s="70" t="s">
        <v>0</v>
      </c>
      <c r="H53" s="69" t="s">
        <v>6</v>
      </c>
      <c r="I53" s="71" t="s">
        <v>7</v>
      </c>
      <c r="J53" s="2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1:30" s="5" customFormat="1" ht="30" customHeight="1" thickBot="1" x14ac:dyDescent="0.45">
      <c r="A54" s="6"/>
      <c r="B54" s="173">
        <v>1</v>
      </c>
      <c r="C54" s="174"/>
      <c r="D54" s="175" t="s">
        <v>9</v>
      </c>
      <c r="E54" s="176" t="s">
        <v>229</v>
      </c>
      <c r="F54" s="177" t="s">
        <v>89</v>
      </c>
      <c r="G54" s="178">
        <v>5.75</v>
      </c>
      <c r="H54" s="179">
        <v>0.25</v>
      </c>
      <c r="I54" s="180">
        <v>-0.25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37" customFormat="1" ht="25" customHeight="1" x14ac:dyDescent="0.3">
      <c r="A55" s="36"/>
      <c r="B55" s="42"/>
      <c r="C55" s="42"/>
      <c r="D55" s="42"/>
      <c r="E55" s="42"/>
      <c r="F55" s="68">
        <f>SUM(H54:H54)</f>
        <v>0.25</v>
      </c>
      <c r="G55" s="351" t="s">
        <v>111</v>
      </c>
      <c r="H55" s="352"/>
      <c r="I55" s="108">
        <f>SUM(I54:I54)</f>
        <v>-0.25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s="40" customFormat="1" ht="25" customHeight="1" thickBot="1" x14ac:dyDescent="0.45">
      <c r="A56" s="38"/>
      <c r="B56" s="39"/>
      <c r="C56" s="39"/>
      <c r="D56" s="12"/>
      <c r="E56" s="5"/>
      <c r="F56" s="107"/>
      <c r="G56" s="349" t="s">
        <v>3</v>
      </c>
      <c r="H56" s="350"/>
      <c r="I56" s="109">
        <f>SUM(I54:I54)/SUM(H54:H54)</f>
        <v>-1</v>
      </c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s="5" customFormat="1" ht="20.8" customHeight="1" thickBot="1" x14ac:dyDescent="0.45">
      <c r="A57" s="6"/>
      <c r="B57" s="20"/>
      <c r="C57" s="20"/>
      <c r="D57" s="20"/>
      <c r="E57" s="20"/>
      <c r="F57" s="20"/>
      <c r="G57" s="20"/>
      <c r="H57" s="20"/>
      <c r="I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5" customFormat="1" ht="41.7" customHeight="1" thickBot="1" x14ac:dyDescent="0.45">
      <c r="A58" s="6"/>
      <c r="B58" s="323" t="s">
        <v>244</v>
      </c>
      <c r="C58" s="324"/>
      <c r="D58" s="324"/>
      <c r="E58" s="324"/>
      <c r="F58" s="324"/>
      <c r="G58" s="324"/>
      <c r="H58" s="324"/>
      <c r="I58" s="325"/>
      <c r="K5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5" customFormat="1" ht="20.8" customHeight="1" thickBot="1" x14ac:dyDescent="0.45">
      <c r="A59" s="6"/>
      <c r="B59" s="20"/>
      <c r="C59" s="20"/>
      <c r="D59" s="20"/>
      <c r="E59" s="20"/>
      <c r="F59" s="20"/>
      <c r="G59" s="20"/>
      <c r="H59" s="20"/>
      <c r="I59" s="2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23" customFormat="1" ht="23.05" customHeight="1" thickBot="1" x14ac:dyDescent="0.55000000000000004">
      <c r="A60" s="7"/>
      <c r="B60" s="342" t="s">
        <v>2</v>
      </c>
      <c r="C60" s="343"/>
      <c r="D60" s="344"/>
      <c r="E60" s="69" t="s">
        <v>1</v>
      </c>
      <c r="F60" s="69" t="s">
        <v>5</v>
      </c>
      <c r="G60" s="70" t="s">
        <v>0</v>
      </c>
      <c r="H60" s="69" t="s">
        <v>6</v>
      </c>
      <c r="I60" s="71" t="s">
        <v>7</v>
      </c>
      <c r="J60" s="21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s="5" customFormat="1" ht="30" customHeight="1" x14ac:dyDescent="0.4">
      <c r="A61" s="6"/>
      <c r="B61" s="110">
        <v>1</v>
      </c>
      <c r="C61" s="111"/>
      <c r="D61" s="112" t="s">
        <v>10</v>
      </c>
      <c r="E61" s="113" t="s">
        <v>230</v>
      </c>
      <c r="F61" s="114" t="s">
        <v>88</v>
      </c>
      <c r="G61" s="115">
        <v>2</v>
      </c>
      <c r="H61" s="116">
        <v>1</v>
      </c>
      <c r="I61" s="117">
        <f>(H61*G61)-H61</f>
        <v>1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5" customFormat="1" ht="30" customHeight="1" x14ac:dyDescent="0.4">
      <c r="A62" s="6"/>
      <c r="B62" s="118">
        <v>2</v>
      </c>
      <c r="C62" s="119"/>
      <c r="D62" s="120" t="s">
        <v>10</v>
      </c>
      <c r="E62" s="129" t="s">
        <v>231</v>
      </c>
      <c r="F62" s="122" t="s">
        <v>88</v>
      </c>
      <c r="G62" s="130">
        <v>1.78</v>
      </c>
      <c r="H62" s="124">
        <v>1.25</v>
      </c>
      <c r="I62" s="131">
        <f t="shared" ref="I62" si="2">(H62*G62)-H62</f>
        <v>0.97500000000000009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ht="30" customHeight="1" x14ac:dyDescent="0.4">
      <c r="A63" s="6"/>
      <c r="B63" s="28">
        <v>3</v>
      </c>
      <c r="C63" s="24"/>
      <c r="D63" s="13" t="s">
        <v>8</v>
      </c>
      <c r="E63" s="34" t="s">
        <v>232</v>
      </c>
      <c r="F63" s="1" t="s">
        <v>89</v>
      </c>
      <c r="G63" s="30">
        <v>4.33</v>
      </c>
      <c r="H63" s="25">
        <v>0.5</v>
      </c>
      <c r="I63" s="43">
        <v>-0.5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ht="30" customHeight="1" x14ac:dyDescent="0.4">
      <c r="A64" s="6"/>
      <c r="B64" s="28">
        <v>4</v>
      </c>
      <c r="C64" s="24"/>
      <c r="D64" s="13" t="s">
        <v>8</v>
      </c>
      <c r="E64" s="34" t="s">
        <v>233</v>
      </c>
      <c r="F64" s="1" t="s">
        <v>89</v>
      </c>
      <c r="G64" s="30">
        <v>6</v>
      </c>
      <c r="H64" s="25">
        <v>0.5</v>
      </c>
      <c r="I64" s="43">
        <v>-0.5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30" customHeight="1" x14ac:dyDescent="0.4">
      <c r="A65" s="6"/>
      <c r="B65" s="28">
        <v>5</v>
      </c>
      <c r="C65" s="24"/>
      <c r="D65" s="13" t="s">
        <v>9</v>
      </c>
      <c r="E65" s="34" t="s">
        <v>234</v>
      </c>
      <c r="F65" s="1" t="s">
        <v>89</v>
      </c>
      <c r="G65" s="30">
        <v>7</v>
      </c>
      <c r="H65" s="25">
        <v>0.5</v>
      </c>
      <c r="I65" s="43">
        <v>-0.5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5" customFormat="1" ht="30" customHeight="1" x14ac:dyDescent="0.4">
      <c r="A66" s="6"/>
      <c r="B66" s="118">
        <v>6</v>
      </c>
      <c r="C66" s="119"/>
      <c r="D66" s="120" t="s">
        <v>9</v>
      </c>
      <c r="E66" s="129" t="s">
        <v>235</v>
      </c>
      <c r="F66" s="122" t="s">
        <v>88</v>
      </c>
      <c r="G66" s="130">
        <v>8</v>
      </c>
      <c r="H66" s="124">
        <v>0.5</v>
      </c>
      <c r="I66" s="131">
        <f t="shared" ref="I66:I67" si="3">(H66*G66)-H66</f>
        <v>3.5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5" customFormat="1" ht="30" customHeight="1" x14ac:dyDescent="0.4">
      <c r="A67" s="6"/>
      <c r="B67" s="118">
        <v>7</v>
      </c>
      <c r="C67" s="119"/>
      <c r="D67" s="120" t="s">
        <v>9</v>
      </c>
      <c r="E67" s="129" t="s">
        <v>241</v>
      </c>
      <c r="F67" s="122" t="s">
        <v>88</v>
      </c>
      <c r="G67" s="130">
        <v>3</v>
      </c>
      <c r="H67" s="124">
        <v>0.5</v>
      </c>
      <c r="I67" s="131">
        <f t="shared" si="3"/>
        <v>1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ht="30" customHeight="1" x14ac:dyDescent="0.4">
      <c r="A68" s="6"/>
      <c r="B68" s="28">
        <v>8</v>
      </c>
      <c r="C68" s="24"/>
      <c r="D68" s="13" t="s">
        <v>9</v>
      </c>
      <c r="E68" s="44" t="s">
        <v>242</v>
      </c>
      <c r="F68" s="1" t="s">
        <v>89</v>
      </c>
      <c r="G68" s="30">
        <v>2.14</v>
      </c>
      <c r="H68" s="25">
        <v>1</v>
      </c>
      <c r="I68" s="43">
        <v>-1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ht="30" customHeight="1" thickBot="1" x14ac:dyDescent="0.45">
      <c r="A69" s="6"/>
      <c r="B69" s="29">
        <v>9</v>
      </c>
      <c r="C69" s="26"/>
      <c r="D69" s="16" t="s">
        <v>9</v>
      </c>
      <c r="E69" s="35" t="s">
        <v>243</v>
      </c>
      <c r="F69" s="15" t="s">
        <v>89</v>
      </c>
      <c r="G69" s="32">
        <v>1.8</v>
      </c>
      <c r="H69" s="27">
        <v>1.5</v>
      </c>
      <c r="I69" s="45">
        <v>-1.5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37" customFormat="1" ht="25" customHeight="1" x14ac:dyDescent="0.3">
      <c r="A70" s="36"/>
      <c r="B70" s="42"/>
      <c r="C70" s="42"/>
      <c r="D70" s="42"/>
      <c r="E70" s="42"/>
      <c r="F70" s="68">
        <f>SUM(H61:H69)</f>
        <v>7.25</v>
      </c>
      <c r="G70" s="345" t="s">
        <v>111</v>
      </c>
      <c r="H70" s="346"/>
      <c r="I70" s="126">
        <f>SUM(I61:I69)</f>
        <v>2.4749999999999996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s="40" customFormat="1" ht="25" customHeight="1" thickBot="1" x14ac:dyDescent="0.45">
      <c r="A71" s="38"/>
      <c r="B71" s="39"/>
      <c r="C71" s="39"/>
      <c r="D71" s="12"/>
      <c r="E71" s="5"/>
      <c r="F71" s="107"/>
      <c r="G71" s="347" t="s">
        <v>3</v>
      </c>
      <c r="H71" s="348"/>
      <c r="I71" s="127">
        <f>SUM(I61:I69)/SUM(H61:H69)</f>
        <v>0.34137931034482755</v>
      </c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 spans="1:30" s="5" customFormat="1" ht="20.8" customHeight="1" thickBot="1" x14ac:dyDescent="0.45">
      <c r="A72" s="6"/>
      <c r="B72" s="20"/>
      <c r="C72" s="20"/>
      <c r="D72" s="20"/>
      <c r="E72" s="20"/>
      <c r="F72" s="20"/>
      <c r="G72" s="20"/>
      <c r="H72" s="20"/>
      <c r="I72" s="2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ht="41.7" customHeight="1" thickBot="1" x14ac:dyDescent="0.45">
      <c r="A73" s="6"/>
      <c r="B73" s="323" t="s">
        <v>236</v>
      </c>
      <c r="C73" s="324"/>
      <c r="D73" s="324"/>
      <c r="E73" s="324"/>
      <c r="F73" s="324"/>
      <c r="G73" s="324"/>
      <c r="H73" s="324"/>
      <c r="I73" s="325"/>
      <c r="K7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20.8" customHeight="1" thickBot="1" x14ac:dyDescent="0.45">
      <c r="A74" s="6"/>
      <c r="B74" s="20"/>
      <c r="C74" s="20"/>
      <c r="D74" s="20"/>
      <c r="E74" s="20"/>
      <c r="F74" s="20"/>
      <c r="G74" s="20"/>
      <c r="H74" s="20"/>
      <c r="I74" s="2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23" customFormat="1" ht="23.05" customHeight="1" thickBot="1" x14ac:dyDescent="0.55000000000000004">
      <c r="A75" s="7"/>
      <c r="B75" s="342" t="s">
        <v>2</v>
      </c>
      <c r="C75" s="343"/>
      <c r="D75" s="344"/>
      <c r="E75" s="69" t="s">
        <v>1</v>
      </c>
      <c r="F75" s="69" t="s">
        <v>5</v>
      </c>
      <c r="G75" s="70" t="s">
        <v>0</v>
      </c>
      <c r="H75" s="69" t="s">
        <v>6</v>
      </c>
      <c r="I75" s="71" t="s">
        <v>7</v>
      </c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s="5" customFormat="1" ht="30" customHeight="1" x14ac:dyDescent="0.4">
      <c r="A76" s="6"/>
      <c r="B76" s="110">
        <v>1</v>
      </c>
      <c r="C76" s="111"/>
      <c r="D76" s="112" t="s">
        <v>9</v>
      </c>
      <c r="E76" s="113" t="s">
        <v>237</v>
      </c>
      <c r="F76" s="114" t="s">
        <v>88</v>
      </c>
      <c r="G76" s="115">
        <v>9.1</v>
      </c>
      <c r="H76" s="116">
        <v>0.5</v>
      </c>
      <c r="I76" s="117">
        <f t="shared" ref="I76:I79" si="4">(G76*H76)-H76</f>
        <v>4.05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ht="30" customHeight="1" x14ac:dyDescent="0.4">
      <c r="A77" s="6"/>
      <c r="B77" s="28">
        <v>2</v>
      </c>
      <c r="C77" s="24"/>
      <c r="D77" s="13" t="s">
        <v>9</v>
      </c>
      <c r="E77" s="34" t="s">
        <v>238</v>
      </c>
      <c r="F77" s="1" t="s">
        <v>89</v>
      </c>
      <c r="G77" s="30">
        <v>7.1</v>
      </c>
      <c r="H77" s="25">
        <v>0.5</v>
      </c>
      <c r="I77" s="43">
        <v>-0.5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30" customHeight="1" x14ac:dyDescent="0.4">
      <c r="A78" s="6"/>
      <c r="B78" s="28">
        <v>3</v>
      </c>
      <c r="C78" s="24"/>
      <c r="D78" s="13" t="s">
        <v>9</v>
      </c>
      <c r="E78" s="34" t="s">
        <v>239</v>
      </c>
      <c r="F78" s="1" t="s">
        <v>89</v>
      </c>
      <c r="G78" s="30">
        <v>3.88</v>
      </c>
      <c r="H78" s="25">
        <v>0.75</v>
      </c>
      <c r="I78" s="43">
        <v>-0.75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30" customHeight="1" thickBot="1" x14ac:dyDescent="0.45">
      <c r="A79" s="6"/>
      <c r="B79" s="132">
        <v>4</v>
      </c>
      <c r="C79" s="133"/>
      <c r="D79" s="134" t="s">
        <v>9</v>
      </c>
      <c r="E79" s="135" t="s">
        <v>240</v>
      </c>
      <c r="F79" s="136" t="s">
        <v>88</v>
      </c>
      <c r="G79" s="137">
        <v>1.8</v>
      </c>
      <c r="H79" s="138">
        <v>1.25</v>
      </c>
      <c r="I79" s="139">
        <f t="shared" si="4"/>
        <v>1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37" customFormat="1" ht="25" customHeight="1" x14ac:dyDescent="0.3">
      <c r="A80" s="36"/>
      <c r="B80" s="42"/>
      <c r="C80" s="42"/>
      <c r="D80" s="42"/>
      <c r="E80" s="42"/>
      <c r="F80" s="68">
        <f>SUM(H76:H79)</f>
        <v>3</v>
      </c>
      <c r="G80" s="345" t="s">
        <v>111</v>
      </c>
      <c r="H80" s="346"/>
      <c r="I80" s="126">
        <f>SUM(I76:I79)</f>
        <v>3.8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1:30" s="40" customFormat="1" ht="25" customHeight="1" thickBot="1" x14ac:dyDescent="0.45">
      <c r="A81" s="38"/>
      <c r="B81" s="39"/>
      <c r="C81" s="39"/>
      <c r="D81" s="12"/>
      <c r="E81" s="5"/>
      <c r="F81" s="107"/>
      <c r="G81" s="347" t="s">
        <v>3</v>
      </c>
      <c r="H81" s="348"/>
      <c r="I81" s="127">
        <f>SUM(I76:I79)/SUM(H76:H79)</f>
        <v>1.2666666666666666</v>
      </c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 spans="1:30" s="5" customFormat="1" ht="20.8" customHeight="1" thickBot="1" x14ac:dyDescent="0.45">
      <c r="A82" s="6"/>
      <c r="B82" s="20"/>
      <c r="C82" s="20"/>
      <c r="D82" s="20"/>
      <c r="E82" s="20"/>
      <c r="F82" s="20"/>
      <c r="G82" s="20"/>
      <c r="H82" s="20"/>
      <c r="I82" s="2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5" customFormat="1" ht="41.7" customHeight="1" thickBot="1" x14ac:dyDescent="0.45">
      <c r="A83" s="6"/>
      <c r="B83" s="323" t="s">
        <v>246</v>
      </c>
      <c r="C83" s="324"/>
      <c r="D83" s="324"/>
      <c r="E83" s="324"/>
      <c r="F83" s="324"/>
      <c r="G83" s="324"/>
      <c r="H83" s="324"/>
      <c r="I83" s="325"/>
      <c r="K8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ht="20.8" customHeight="1" thickBot="1" x14ac:dyDescent="0.45">
      <c r="A84" s="6"/>
      <c r="B84" s="20"/>
      <c r="C84" s="20"/>
      <c r="D84" s="20"/>
      <c r="E84" s="20"/>
      <c r="F84" s="20"/>
      <c r="G84" s="20"/>
      <c r="H84" s="20"/>
      <c r="I84" s="2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23" customFormat="1" ht="23.05" customHeight="1" thickBot="1" x14ac:dyDescent="0.55000000000000004">
      <c r="A85" s="7"/>
      <c r="B85" s="364" t="s">
        <v>2</v>
      </c>
      <c r="C85" s="365"/>
      <c r="D85" s="366"/>
      <c r="E85" s="17" t="s">
        <v>1</v>
      </c>
      <c r="F85" s="17" t="s">
        <v>5</v>
      </c>
      <c r="G85" s="18" t="s">
        <v>0</v>
      </c>
      <c r="H85" s="17" t="s">
        <v>6</v>
      </c>
      <c r="I85" s="19" t="s">
        <v>7</v>
      </c>
      <c r="J85" s="21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s="5" customFormat="1" ht="30" customHeight="1" x14ac:dyDescent="0.4">
      <c r="A86" s="6"/>
      <c r="B86" s="110">
        <v>1</v>
      </c>
      <c r="C86" s="111"/>
      <c r="D86" s="112" t="s">
        <v>10</v>
      </c>
      <c r="E86" s="113" t="s">
        <v>247</v>
      </c>
      <c r="F86" s="114" t="s">
        <v>88</v>
      </c>
      <c r="G86" s="115">
        <v>1.8</v>
      </c>
      <c r="H86" s="116">
        <v>1</v>
      </c>
      <c r="I86" s="117">
        <f t="shared" ref="I86:I93" si="5">(G86*H86)-H86</f>
        <v>0.8</v>
      </c>
      <c r="K86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ht="30" customHeight="1" x14ac:dyDescent="0.4">
      <c r="A87" s="6"/>
      <c r="B87" s="28">
        <v>2</v>
      </c>
      <c r="C87" s="24"/>
      <c r="D87" s="13" t="s">
        <v>10</v>
      </c>
      <c r="E87" s="34" t="s">
        <v>248</v>
      </c>
      <c r="F87" s="1" t="s">
        <v>89</v>
      </c>
      <c r="G87" s="30">
        <v>6</v>
      </c>
      <c r="H87" s="25">
        <v>0.25</v>
      </c>
      <c r="I87" s="43">
        <v>-0.25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ht="30" customHeight="1" x14ac:dyDescent="0.4">
      <c r="A88" s="6"/>
      <c r="B88" s="118">
        <v>3</v>
      </c>
      <c r="C88" s="119"/>
      <c r="D88" s="120" t="s">
        <v>10</v>
      </c>
      <c r="E88" s="166" t="s">
        <v>249</v>
      </c>
      <c r="F88" s="122" t="s">
        <v>88</v>
      </c>
      <c r="G88" s="130">
        <v>2.88</v>
      </c>
      <c r="H88" s="124">
        <v>0.5</v>
      </c>
      <c r="I88" s="131">
        <f t="shared" si="5"/>
        <v>0.94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ht="30" customHeight="1" x14ac:dyDescent="0.4">
      <c r="A89" s="6"/>
      <c r="B89" s="28">
        <v>4</v>
      </c>
      <c r="C89" s="24"/>
      <c r="D89" s="13" t="s">
        <v>10</v>
      </c>
      <c r="E89" s="34" t="s">
        <v>250</v>
      </c>
      <c r="F89" s="1" t="s">
        <v>89</v>
      </c>
      <c r="G89" s="30">
        <v>1.72</v>
      </c>
      <c r="H89" s="25">
        <v>1</v>
      </c>
      <c r="I89" s="43">
        <v>-1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ht="30" customHeight="1" x14ac:dyDescent="0.4">
      <c r="A90" s="6"/>
      <c r="B90" s="28">
        <v>5</v>
      </c>
      <c r="C90" s="24"/>
      <c r="D90" s="13" t="s">
        <v>10</v>
      </c>
      <c r="E90" s="172" t="s">
        <v>251</v>
      </c>
      <c r="F90" s="1" t="s">
        <v>89</v>
      </c>
      <c r="G90" s="30">
        <v>1.8</v>
      </c>
      <c r="H90" s="25">
        <v>1.5</v>
      </c>
      <c r="I90" s="43">
        <v>-1.5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ht="30" customHeight="1" x14ac:dyDescent="0.4">
      <c r="A91" s="6"/>
      <c r="B91" s="118">
        <v>6</v>
      </c>
      <c r="C91" s="119"/>
      <c r="D91" s="120" t="s">
        <v>10</v>
      </c>
      <c r="E91" s="182" t="s">
        <v>252</v>
      </c>
      <c r="F91" s="122" t="s">
        <v>88</v>
      </c>
      <c r="G91" s="130">
        <v>2.78</v>
      </c>
      <c r="H91" s="124">
        <v>0.5</v>
      </c>
      <c r="I91" s="131">
        <f t="shared" si="5"/>
        <v>0.8899999999999999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ht="30" customHeight="1" x14ac:dyDescent="0.4">
      <c r="A92" s="6"/>
      <c r="B92" s="118">
        <v>7</v>
      </c>
      <c r="C92" s="119"/>
      <c r="D92" s="120" t="s">
        <v>9</v>
      </c>
      <c r="E92" s="129" t="s">
        <v>157</v>
      </c>
      <c r="F92" s="122" t="s">
        <v>88</v>
      </c>
      <c r="G92" s="130">
        <v>2</v>
      </c>
      <c r="H92" s="124">
        <v>1</v>
      </c>
      <c r="I92" s="131">
        <f t="shared" si="5"/>
        <v>1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ht="30" customHeight="1" x14ac:dyDescent="0.4">
      <c r="A93" s="6"/>
      <c r="B93" s="118">
        <v>8</v>
      </c>
      <c r="C93" s="119"/>
      <c r="D93" s="120" t="s">
        <v>9</v>
      </c>
      <c r="E93" s="129" t="s">
        <v>253</v>
      </c>
      <c r="F93" s="122" t="s">
        <v>88</v>
      </c>
      <c r="G93" s="130">
        <v>2</v>
      </c>
      <c r="H93" s="124">
        <v>1</v>
      </c>
      <c r="I93" s="131">
        <f t="shared" si="5"/>
        <v>1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ht="30" customHeight="1" x14ac:dyDescent="0.4">
      <c r="A94" s="6"/>
      <c r="B94" s="28">
        <v>9</v>
      </c>
      <c r="C94" s="24"/>
      <c r="D94" s="13" t="s">
        <v>9</v>
      </c>
      <c r="E94" s="34" t="s">
        <v>254</v>
      </c>
      <c r="F94" s="1" t="s">
        <v>89</v>
      </c>
      <c r="G94" s="30">
        <v>1.83</v>
      </c>
      <c r="H94" s="25">
        <v>1</v>
      </c>
      <c r="I94" s="43">
        <v>-1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ht="30" customHeight="1" x14ac:dyDescent="0.4">
      <c r="A95" s="6"/>
      <c r="B95" s="28">
        <v>10</v>
      </c>
      <c r="C95" s="24"/>
      <c r="D95" s="13" t="s">
        <v>9</v>
      </c>
      <c r="E95" s="34" t="s">
        <v>255</v>
      </c>
      <c r="F95" s="1" t="s">
        <v>89</v>
      </c>
      <c r="G95" s="30">
        <v>2.6</v>
      </c>
      <c r="H95" s="25">
        <v>0.75</v>
      </c>
      <c r="I95" s="43">
        <v>-0.75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ht="30" customHeight="1" x14ac:dyDescent="0.4">
      <c r="A96" s="6"/>
      <c r="B96" s="28">
        <v>11</v>
      </c>
      <c r="C96" s="24"/>
      <c r="D96" s="13" t="s">
        <v>9</v>
      </c>
      <c r="E96" s="34" t="s">
        <v>206</v>
      </c>
      <c r="F96" s="1" t="s">
        <v>89</v>
      </c>
      <c r="G96" s="30">
        <v>4</v>
      </c>
      <c r="H96" s="25">
        <v>0.5</v>
      </c>
      <c r="I96" s="43">
        <v>-0.5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ht="30" customHeight="1" x14ac:dyDescent="0.4">
      <c r="A97" s="6"/>
      <c r="B97" s="118">
        <v>12</v>
      </c>
      <c r="C97" s="119"/>
      <c r="D97" s="120" t="s">
        <v>9</v>
      </c>
      <c r="E97" s="129" t="s">
        <v>256</v>
      </c>
      <c r="F97" s="122" t="s">
        <v>88</v>
      </c>
      <c r="G97" s="130">
        <v>2.1</v>
      </c>
      <c r="H97" s="124">
        <v>1</v>
      </c>
      <c r="I97" s="131">
        <f t="shared" ref="I97:I102" si="6">(G97*H97)-H97</f>
        <v>1.1000000000000001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ht="30" customHeight="1" x14ac:dyDescent="0.4">
      <c r="A98" s="6"/>
      <c r="B98" s="118">
        <v>13</v>
      </c>
      <c r="C98" s="119"/>
      <c r="D98" s="120" t="s">
        <v>9</v>
      </c>
      <c r="E98" s="181" t="s">
        <v>257</v>
      </c>
      <c r="F98" s="122" t="s">
        <v>88</v>
      </c>
      <c r="G98" s="130">
        <v>2.15</v>
      </c>
      <c r="H98" s="124">
        <v>1</v>
      </c>
      <c r="I98" s="131">
        <f t="shared" si="6"/>
        <v>1.1499999999999999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ht="30" customHeight="1" x14ac:dyDescent="0.4">
      <c r="A99" s="6"/>
      <c r="B99" s="118">
        <v>14</v>
      </c>
      <c r="C99" s="119"/>
      <c r="D99" s="120" t="s">
        <v>9</v>
      </c>
      <c r="E99" s="129" t="s">
        <v>258</v>
      </c>
      <c r="F99" s="122" t="s">
        <v>88</v>
      </c>
      <c r="G99" s="130">
        <v>3</v>
      </c>
      <c r="H99" s="124">
        <v>0.5</v>
      </c>
      <c r="I99" s="131">
        <f t="shared" si="6"/>
        <v>1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ht="30" customHeight="1" x14ac:dyDescent="0.4">
      <c r="A100" s="6"/>
      <c r="B100" s="118">
        <v>15</v>
      </c>
      <c r="C100" s="119"/>
      <c r="D100" s="120" t="s">
        <v>9</v>
      </c>
      <c r="E100" s="129" t="s">
        <v>259</v>
      </c>
      <c r="F100" s="122" t="s">
        <v>88</v>
      </c>
      <c r="G100" s="130">
        <v>2.2000000000000002</v>
      </c>
      <c r="H100" s="124">
        <v>1</v>
      </c>
      <c r="I100" s="131">
        <f t="shared" si="6"/>
        <v>1.2000000000000002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ht="30" customHeight="1" x14ac:dyDescent="0.4">
      <c r="A101" s="6"/>
      <c r="B101" s="28">
        <v>16</v>
      </c>
      <c r="C101" s="24"/>
      <c r="D101" s="13" t="s">
        <v>9</v>
      </c>
      <c r="E101" s="34" t="s">
        <v>260</v>
      </c>
      <c r="F101" s="1" t="s">
        <v>89</v>
      </c>
      <c r="G101" s="30">
        <v>1.8</v>
      </c>
      <c r="H101" s="25">
        <v>1</v>
      </c>
      <c r="I101" s="43">
        <v>-1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ht="30" customHeight="1" thickBot="1" x14ac:dyDescent="0.45">
      <c r="A102" s="6"/>
      <c r="B102" s="132">
        <v>17</v>
      </c>
      <c r="C102" s="133"/>
      <c r="D102" s="134" t="s">
        <v>9</v>
      </c>
      <c r="E102" s="135" t="s">
        <v>261</v>
      </c>
      <c r="F102" s="136" t="s">
        <v>88</v>
      </c>
      <c r="G102" s="137">
        <v>2.5</v>
      </c>
      <c r="H102" s="138">
        <v>0.75</v>
      </c>
      <c r="I102" s="139">
        <f t="shared" si="6"/>
        <v>1.125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37" customFormat="1" ht="25" customHeight="1" x14ac:dyDescent="0.3">
      <c r="A103" s="36"/>
      <c r="B103" s="42"/>
      <c r="C103" s="42"/>
      <c r="D103" s="42"/>
      <c r="E103" s="42"/>
      <c r="F103" s="68">
        <f>SUM(H86:H102)</f>
        <v>14.25</v>
      </c>
      <c r="G103" s="345" t="s">
        <v>111</v>
      </c>
      <c r="H103" s="346"/>
      <c r="I103" s="126">
        <f>SUM(I86:I102)</f>
        <v>4.2050000000000001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</row>
    <row r="104" spans="1:30" s="40" customFormat="1" ht="25" customHeight="1" thickBot="1" x14ac:dyDescent="0.45">
      <c r="A104" s="38"/>
      <c r="B104" s="39"/>
      <c r="C104" s="39"/>
      <c r="D104" s="12"/>
      <c r="E104" s="5"/>
      <c r="F104" s="107"/>
      <c r="G104" s="347" t="s">
        <v>3</v>
      </c>
      <c r="H104" s="348"/>
      <c r="I104" s="127">
        <f>SUM(I86:I102)/SUM(H86:H102)</f>
        <v>0.29508771929824562</v>
      </c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</row>
    <row r="105" spans="1:30" s="5" customFormat="1" ht="20.8" customHeight="1" thickBot="1" x14ac:dyDescent="0.45">
      <c r="A105" s="6"/>
      <c r="B105" s="20"/>
      <c r="C105" s="20"/>
      <c r="D105" s="20"/>
      <c r="E105" s="20"/>
      <c r="F105" s="20"/>
      <c r="G105" s="20"/>
      <c r="H105" s="20"/>
      <c r="I105" s="20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ht="41.7" customHeight="1" thickBot="1" x14ac:dyDescent="0.45">
      <c r="A106" s="6"/>
      <c r="B106" s="323" t="s">
        <v>262</v>
      </c>
      <c r="C106" s="324"/>
      <c r="D106" s="324"/>
      <c r="E106" s="324"/>
      <c r="F106" s="324"/>
      <c r="G106" s="324"/>
      <c r="H106" s="324"/>
      <c r="I106" s="325"/>
      <c r="K106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ht="20.8" customHeight="1" thickBot="1" x14ac:dyDescent="0.45">
      <c r="A107" s="6"/>
      <c r="B107" s="20"/>
      <c r="C107" s="20"/>
      <c r="D107" s="20"/>
      <c r="E107" s="20"/>
      <c r="F107" s="20"/>
      <c r="G107" s="20"/>
      <c r="H107" s="20"/>
      <c r="I107" s="2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23" customFormat="1" ht="23.05" customHeight="1" thickBot="1" x14ac:dyDescent="0.55000000000000004">
      <c r="A108" s="7"/>
      <c r="B108" s="342" t="s">
        <v>2</v>
      </c>
      <c r="C108" s="343"/>
      <c r="D108" s="344"/>
      <c r="E108" s="69" t="s">
        <v>1</v>
      </c>
      <c r="F108" s="69" t="s">
        <v>5</v>
      </c>
      <c r="G108" s="70" t="s">
        <v>0</v>
      </c>
      <c r="H108" s="69" t="s">
        <v>6</v>
      </c>
      <c r="I108" s="71" t="s">
        <v>7</v>
      </c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s="5" customFormat="1" ht="30" customHeight="1" x14ac:dyDescent="0.4">
      <c r="A109" s="6"/>
      <c r="B109" s="72">
        <v>1</v>
      </c>
      <c r="C109" s="73"/>
      <c r="D109" s="76" t="s">
        <v>9</v>
      </c>
      <c r="E109" s="77" t="s">
        <v>263</v>
      </c>
      <c r="F109" s="78" t="s">
        <v>89</v>
      </c>
      <c r="G109" s="79">
        <v>5</v>
      </c>
      <c r="H109" s="80">
        <v>0.25</v>
      </c>
      <c r="I109" s="81">
        <v>-0.25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ht="30" customHeight="1" thickBot="1" x14ac:dyDescent="0.45">
      <c r="A110" s="6"/>
      <c r="B110" s="132">
        <v>2</v>
      </c>
      <c r="C110" s="133"/>
      <c r="D110" s="134" t="s">
        <v>9</v>
      </c>
      <c r="E110" s="135" t="s">
        <v>264</v>
      </c>
      <c r="F110" s="136" t="s">
        <v>88</v>
      </c>
      <c r="G110" s="137">
        <v>2.25</v>
      </c>
      <c r="H110" s="138">
        <v>0.75</v>
      </c>
      <c r="I110" s="139">
        <f>(G110*H110)-H110</f>
        <v>0.9375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37" customFormat="1" ht="25" customHeight="1" x14ac:dyDescent="0.3">
      <c r="A111" s="36"/>
      <c r="B111" s="42"/>
      <c r="C111" s="42"/>
      <c r="D111" s="42"/>
      <c r="E111" s="42"/>
      <c r="F111" s="68">
        <f>SUM(H109:H110)</f>
        <v>1</v>
      </c>
      <c r="G111" s="345" t="s">
        <v>111</v>
      </c>
      <c r="H111" s="346"/>
      <c r="I111" s="126">
        <f>SUM(I109:I110)</f>
        <v>0.6875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</row>
    <row r="112" spans="1:30" s="40" customFormat="1" ht="25" customHeight="1" thickBot="1" x14ac:dyDescent="0.45">
      <c r="A112" s="38"/>
      <c r="B112" s="39"/>
      <c r="C112" s="39"/>
      <c r="D112" s="12"/>
      <c r="E112" s="5"/>
      <c r="F112" s="107"/>
      <c r="G112" s="347" t="s">
        <v>3</v>
      </c>
      <c r="H112" s="348"/>
      <c r="I112" s="127">
        <f>SUM(I109:I110)/SUM(H109:H110)</f>
        <v>0.6875</v>
      </c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s="5" customFormat="1" ht="20.8" customHeight="1" thickBot="1" x14ac:dyDescent="0.45">
      <c r="A113" s="6"/>
      <c r="B113" s="20"/>
      <c r="C113" s="20"/>
      <c r="D113" s="20"/>
      <c r="E113" s="20"/>
      <c r="F113" s="20"/>
      <c r="G113" s="20"/>
      <c r="H113" s="20"/>
      <c r="I113" s="2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ht="41.7" customHeight="1" thickBot="1" x14ac:dyDescent="0.45">
      <c r="A114" s="6"/>
      <c r="B114" s="323" t="s">
        <v>318</v>
      </c>
      <c r="C114" s="324"/>
      <c r="D114" s="324"/>
      <c r="E114" s="324"/>
      <c r="F114" s="324"/>
      <c r="G114" s="324"/>
      <c r="H114" s="324"/>
      <c r="I114" s="325"/>
      <c r="K11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20.8" customHeight="1" thickBot="1" x14ac:dyDescent="0.45">
      <c r="A115" s="6"/>
      <c r="B115" s="20"/>
      <c r="C115" s="20"/>
      <c r="D115" s="20"/>
      <c r="E115" s="20"/>
      <c r="F115" s="20"/>
      <c r="G115" s="20"/>
      <c r="H115" s="20"/>
      <c r="I115" s="2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23" customFormat="1" ht="23.05" customHeight="1" thickBot="1" x14ac:dyDescent="0.55000000000000004">
      <c r="A116" s="7"/>
      <c r="B116" s="342" t="s">
        <v>2</v>
      </c>
      <c r="C116" s="343"/>
      <c r="D116" s="344"/>
      <c r="E116" s="69" t="s">
        <v>1</v>
      </c>
      <c r="F116" s="69" t="s">
        <v>5</v>
      </c>
      <c r="G116" s="70" t="s">
        <v>0</v>
      </c>
      <c r="H116" s="69" t="s">
        <v>6</v>
      </c>
      <c r="I116" s="71" t="s">
        <v>7</v>
      </c>
      <c r="J116" s="2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s="5" customFormat="1" ht="30" customHeight="1" x14ac:dyDescent="0.4">
      <c r="A117" s="6"/>
      <c r="B117" s="110">
        <v>1</v>
      </c>
      <c r="C117" s="111"/>
      <c r="D117" s="112" t="s">
        <v>10</v>
      </c>
      <c r="E117" s="113" t="s">
        <v>266</v>
      </c>
      <c r="F117" s="114" t="s">
        <v>88</v>
      </c>
      <c r="G117" s="115">
        <v>1.61</v>
      </c>
      <c r="H117" s="116">
        <v>1.5</v>
      </c>
      <c r="I117" s="117">
        <f t="shared" ref="I117:I124" si="7">(G117*H117)-H117</f>
        <v>0.91500000000000004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118">
        <v>2</v>
      </c>
      <c r="C118" s="119"/>
      <c r="D118" s="120" t="s">
        <v>10</v>
      </c>
      <c r="E118" s="129" t="s">
        <v>267</v>
      </c>
      <c r="F118" s="122" t="s">
        <v>88</v>
      </c>
      <c r="G118" s="130">
        <v>3.75</v>
      </c>
      <c r="H118" s="124">
        <v>0.25</v>
      </c>
      <c r="I118" s="131">
        <f t="shared" si="7"/>
        <v>0.6875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x14ac:dyDescent="0.4">
      <c r="A119" s="6"/>
      <c r="B119" s="28">
        <v>3</v>
      </c>
      <c r="C119" s="24"/>
      <c r="D119" s="13" t="s">
        <v>10</v>
      </c>
      <c r="E119" s="34" t="s">
        <v>268</v>
      </c>
      <c r="F119" s="1" t="s">
        <v>89</v>
      </c>
      <c r="G119" s="30">
        <v>7</v>
      </c>
      <c r="H119" s="25">
        <v>0.25</v>
      </c>
      <c r="I119" s="43">
        <v>-0.25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ht="30" customHeight="1" x14ac:dyDescent="0.4">
      <c r="A120" s="6"/>
      <c r="B120" s="28">
        <v>4</v>
      </c>
      <c r="C120" s="24"/>
      <c r="D120" s="13" t="s">
        <v>10</v>
      </c>
      <c r="E120" s="34" t="s">
        <v>269</v>
      </c>
      <c r="F120" s="1" t="s">
        <v>89</v>
      </c>
      <c r="G120" s="30">
        <v>6.5</v>
      </c>
      <c r="H120" s="25">
        <v>0.1</v>
      </c>
      <c r="I120" s="43">
        <v>-0.1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ht="30" customHeight="1" x14ac:dyDescent="0.4">
      <c r="A121" s="6"/>
      <c r="B121" s="118">
        <v>5</v>
      </c>
      <c r="C121" s="119"/>
      <c r="D121" s="120" t="s">
        <v>9</v>
      </c>
      <c r="E121" s="129" t="s">
        <v>272</v>
      </c>
      <c r="F121" s="122" t="s">
        <v>88</v>
      </c>
      <c r="G121" s="130">
        <v>1.55</v>
      </c>
      <c r="H121" s="124">
        <v>0.75</v>
      </c>
      <c r="I121" s="131">
        <f t="shared" si="7"/>
        <v>0.41250000000000009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ht="30" customHeight="1" x14ac:dyDescent="0.4">
      <c r="A122" s="6"/>
      <c r="B122" s="28">
        <v>6</v>
      </c>
      <c r="C122" s="24"/>
      <c r="D122" s="13" t="s">
        <v>9</v>
      </c>
      <c r="E122" s="34" t="s">
        <v>273</v>
      </c>
      <c r="F122" s="1" t="s">
        <v>89</v>
      </c>
      <c r="G122" s="30" t="s">
        <v>274</v>
      </c>
      <c r="H122" s="25">
        <v>1.25</v>
      </c>
      <c r="I122" s="43">
        <v>-1.25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ht="30" customHeight="1" x14ac:dyDescent="0.4">
      <c r="A123" s="6"/>
      <c r="B123" s="28">
        <v>7</v>
      </c>
      <c r="C123" s="24"/>
      <c r="D123" s="13" t="s">
        <v>9</v>
      </c>
      <c r="E123" s="34" t="s">
        <v>276</v>
      </c>
      <c r="F123" s="1" t="s">
        <v>89</v>
      </c>
      <c r="G123" s="30">
        <v>2.7</v>
      </c>
      <c r="H123" s="25">
        <v>1</v>
      </c>
      <c r="I123" s="43">
        <v>-1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ht="30" customHeight="1" thickBot="1" x14ac:dyDescent="0.45">
      <c r="A124" s="6"/>
      <c r="B124" s="132">
        <v>8</v>
      </c>
      <c r="C124" s="133"/>
      <c r="D124" s="134" t="s">
        <v>9</v>
      </c>
      <c r="E124" s="135" t="s">
        <v>277</v>
      </c>
      <c r="F124" s="136" t="s">
        <v>88</v>
      </c>
      <c r="G124" s="137">
        <v>3</v>
      </c>
      <c r="H124" s="138">
        <v>0.75</v>
      </c>
      <c r="I124" s="139">
        <f t="shared" si="7"/>
        <v>1.5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37" customFormat="1" ht="25" customHeight="1" x14ac:dyDescent="0.3">
      <c r="A125" s="36"/>
      <c r="B125" s="42"/>
      <c r="C125" s="42"/>
      <c r="D125" s="42"/>
      <c r="E125" s="42"/>
      <c r="F125" s="68">
        <f>SUM(H117:H124)</f>
        <v>5.85</v>
      </c>
      <c r="G125" s="345" t="s">
        <v>111</v>
      </c>
      <c r="H125" s="346"/>
      <c r="I125" s="126">
        <f>SUM(I117:I124)</f>
        <v>0.91500000000000004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</row>
    <row r="126" spans="1:30" s="40" customFormat="1" ht="25" customHeight="1" thickBot="1" x14ac:dyDescent="0.45">
      <c r="A126" s="38"/>
      <c r="B126" s="39"/>
      <c r="C126" s="39"/>
      <c r="D126" s="12"/>
      <c r="E126" s="5"/>
      <c r="F126" s="107"/>
      <c r="G126" s="347" t="s">
        <v>3</v>
      </c>
      <c r="H126" s="348"/>
      <c r="I126" s="127">
        <f>SUM(I117:I124)/SUM(H117:H124)</f>
        <v>0.15641025641025644</v>
      </c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</row>
    <row r="127" spans="1:30" s="5" customFormat="1" ht="20.8" customHeight="1" thickBot="1" x14ac:dyDescent="0.45">
      <c r="A127" s="6"/>
      <c r="B127" s="20"/>
      <c r="C127" s="20"/>
      <c r="D127" s="20"/>
      <c r="E127" s="20"/>
      <c r="F127" s="20"/>
      <c r="G127" s="20"/>
      <c r="H127" s="20"/>
      <c r="I127" s="2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41.7" customHeight="1" thickBot="1" x14ac:dyDescent="0.45">
      <c r="A128" s="6"/>
      <c r="B128" s="323" t="s">
        <v>319</v>
      </c>
      <c r="C128" s="324"/>
      <c r="D128" s="324"/>
      <c r="E128" s="324"/>
      <c r="F128" s="324"/>
      <c r="G128" s="324"/>
      <c r="H128" s="324"/>
      <c r="I128" s="325"/>
      <c r="K128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5" customFormat="1" ht="20.8" customHeight="1" thickBot="1" x14ac:dyDescent="0.45">
      <c r="A129" s="6"/>
      <c r="B129" s="20"/>
      <c r="C129" s="20"/>
      <c r="D129" s="20"/>
      <c r="E129" s="20"/>
      <c r="F129" s="20"/>
      <c r="G129" s="20"/>
      <c r="H129" s="20"/>
      <c r="I129" s="2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s="23" customFormat="1" ht="23.05" customHeight="1" thickBot="1" x14ac:dyDescent="0.55000000000000004">
      <c r="A130" s="7"/>
      <c r="B130" s="364" t="s">
        <v>2</v>
      </c>
      <c r="C130" s="365"/>
      <c r="D130" s="366"/>
      <c r="E130" s="17" t="s">
        <v>1</v>
      </c>
      <c r="F130" s="17" t="s">
        <v>5</v>
      </c>
      <c r="G130" s="18" t="s">
        <v>0</v>
      </c>
      <c r="H130" s="17" t="s">
        <v>6</v>
      </c>
      <c r="I130" s="19" t="s">
        <v>7</v>
      </c>
      <c r="J130" s="2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1:30" s="5" customFormat="1" ht="30" customHeight="1" x14ac:dyDescent="0.4">
      <c r="A131" s="6"/>
      <c r="B131" s="110">
        <v>1</v>
      </c>
      <c r="C131" s="111"/>
      <c r="D131" s="112" t="s">
        <v>9</v>
      </c>
      <c r="E131" s="113" t="s">
        <v>186</v>
      </c>
      <c r="F131" s="128" t="s">
        <v>88</v>
      </c>
      <c r="G131" s="115">
        <v>2.42</v>
      </c>
      <c r="H131" s="116">
        <v>1</v>
      </c>
      <c r="I131" s="117">
        <f t="shared" ref="I131" si="8">(G131*H131)-H131</f>
        <v>1.42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30" customHeight="1" thickBot="1" x14ac:dyDescent="0.45">
      <c r="A132" s="6"/>
      <c r="B132" s="29">
        <v>2</v>
      </c>
      <c r="C132" s="26"/>
      <c r="D132" s="16" t="s">
        <v>9</v>
      </c>
      <c r="E132" s="35" t="s">
        <v>275</v>
      </c>
      <c r="F132" s="15" t="s">
        <v>89</v>
      </c>
      <c r="G132" s="32">
        <v>3.33</v>
      </c>
      <c r="H132" s="27">
        <v>0.5</v>
      </c>
      <c r="I132" s="45">
        <v>-0.5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37" customFormat="1" ht="25" customHeight="1" x14ac:dyDescent="0.3">
      <c r="A133" s="36"/>
      <c r="B133" s="42"/>
      <c r="C133" s="42"/>
      <c r="D133" s="42"/>
      <c r="E133" s="42"/>
      <c r="F133" s="68">
        <f>SUM(H131:H132)</f>
        <v>1.5</v>
      </c>
      <c r="G133" s="369" t="s">
        <v>111</v>
      </c>
      <c r="H133" s="370"/>
      <c r="I133" s="126">
        <f>SUM(I131:I132)</f>
        <v>0.91999999999999993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</row>
    <row r="134" spans="1:30" s="40" customFormat="1" ht="25" customHeight="1" thickBot="1" x14ac:dyDescent="0.45">
      <c r="A134" s="38"/>
      <c r="B134" s="39"/>
      <c r="C134" s="39"/>
      <c r="D134" s="12"/>
      <c r="E134" s="5"/>
      <c r="F134" s="107"/>
      <c r="G134" s="347" t="s">
        <v>3</v>
      </c>
      <c r="H134" s="348"/>
      <c r="I134" s="127">
        <f>SUM(I131:I132)/SUM(H131:H132)</f>
        <v>0.61333333333333329</v>
      </c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 spans="1:30" s="5" customFormat="1" ht="20.8" customHeight="1" thickBot="1" x14ac:dyDescent="0.45">
      <c r="A135" s="6"/>
      <c r="B135" s="20"/>
      <c r="C135" s="20"/>
      <c r="D135" s="20"/>
      <c r="E135" s="20"/>
      <c r="F135" s="20"/>
      <c r="G135" s="20"/>
      <c r="H135" s="20"/>
      <c r="I135" s="20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ht="41.7" customHeight="1" thickBot="1" x14ac:dyDescent="0.45">
      <c r="A136" s="6"/>
      <c r="B136" s="323" t="s">
        <v>320</v>
      </c>
      <c r="C136" s="324"/>
      <c r="D136" s="324"/>
      <c r="E136" s="324"/>
      <c r="F136" s="324"/>
      <c r="G136" s="324"/>
      <c r="H136" s="324"/>
      <c r="I136" s="325"/>
      <c r="K136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ht="20.8" customHeight="1" thickBot="1" x14ac:dyDescent="0.45">
      <c r="A137" s="6"/>
      <c r="B137" s="20"/>
      <c r="C137" s="20"/>
      <c r="D137" s="20"/>
      <c r="E137" s="20"/>
      <c r="F137" s="20"/>
      <c r="G137" s="20"/>
      <c r="H137" s="20"/>
      <c r="I137" s="20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23" customFormat="1" ht="23.05" customHeight="1" thickBot="1" x14ac:dyDescent="0.55000000000000004">
      <c r="A138" s="7"/>
      <c r="B138" s="342" t="s">
        <v>2</v>
      </c>
      <c r="C138" s="343"/>
      <c r="D138" s="344"/>
      <c r="E138" s="69" t="s">
        <v>1</v>
      </c>
      <c r="F138" s="69" t="s">
        <v>5</v>
      </c>
      <c r="G138" s="70" t="s">
        <v>0</v>
      </c>
      <c r="H138" s="69" t="s">
        <v>6</v>
      </c>
      <c r="I138" s="71" t="s">
        <v>7</v>
      </c>
      <c r="J138" s="2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1:30" s="5" customFormat="1" ht="30" customHeight="1" x14ac:dyDescent="0.4">
      <c r="A139" s="6"/>
      <c r="B139" s="72">
        <v>1</v>
      </c>
      <c r="C139" s="73"/>
      <c r="D139" s="76" t="s">
        <v>10</v>
      </c>
      <c r="E139" s="77" t="s">
        <v>265</v>
      </c>
      <c r="F139" s="78" t="s">
        <v>89</v>
      </c>
      <c r="G139" s="79">
        <v>1.66</v>
      </c>
      <c r="H139" s="80">
        <v>1.5</v>
      </c>
      <c r="I139" s="81">
        <v>-1.5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ht="30" customHeight="1" x14ac:dyDescent="0.4">
      <c r="A140" s="6"/>
      <c r="B140" s="118">
        <v>2</v>
      </c>
      <c r="C140" s="119"/>
      <c r="D140" s="120" t="s">
        <v>9</v>
      </c>
      <c r="E140" s="129" t="s">
        <v>270</v>
      </c>
      <c r="F140" s="122" t="s">
        <v>88</v>
      </c>
      <c r="G140" s="130">
        <v>2.6</v>
      </c>
      <c r="H140" s="124">
        <v>0.5</v>
      </c>
      <c r="I140" s="131">
        <f>(H140*G140)-H140</f>
        <v>0.8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30" customHeight="1" thickBot="1" x14ac:dyDescent="0.45">
      <c r="A141" s="6"/>
      <c r="B141" s="132">
        <v>3</v>
      </c>
      <c r="C141" s="133"/>
      <c r="D141" s="134" t="s">
        <v>9</v>
      </c>
      <c r="E141" s="135" t="s">
        <v>271</v>
      </c>
      <c r="F141" s="136" t="s">
        <v>88</v>
      </c>
      <c r="G141" s="137">
        <v>2.5</v>
      </c>
      <c r="H141" s="138">
        <v>0.5</v>
      </c>
      <c r="I141" s="139">
        <f>(H141*G141)-H141</f>
        <v>0.75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37" customFormat="1" ht="25" customHeight="1" x14ac:dyDescent="0.3">
      <c r="A142" s="36"/>
      <c r="B142" s="42"/>
      <c r="C142" s="42"/>
      <c r="D142" s="42"/>
      <c r="E142" s="42"/>
      <c r="F142" s="68">
        <f>SUM(H139:H141)</f>
        <v>2.5</v>
      </c>
      <c r="G142" s="345" t="s">
        <v>111</v>
      </c>
      <c r="H142" s="346"/>
      <c r="I142" s="126">
        <f>SUM(I139:I141)</f>
        <v>5.0000000000000044E-2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</row>
    <row r="143" spans="1:30" s="40" customFormat="1" ht="25" customHeight="1" thickBot="1" x14ac:dyDescent="0.45">
      <c r="A143" s="38"/>
      <c r="B143" s="39"/>
      <c r="C143" s="39"/>
      <c r="D143" s="12"/>
      <c r="E143" s="5"/>
      <c r="F143" s="107"/>
      <c r="G143" s="347" t="s">
        <v>3</v>
      </c>
      <c r="H143" s="348"/>
      <c r="I143" s="127">
        <f>SUM(I139:I141)/SUM(H139:H141)</f>
        <v>2.0000000000000018E-2</v>
      </c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</row>
    <row r="144" spans="1:30" s="5" customFormat="1" x14ac:dyDescent="0.4">
      <c r="A144" s="6"/>
      <c r="B144" s="8"/>
      <c r="C144" s="8"/>
      <c r="D144" s="12"/>
      <c r="E144" s="8"/>
      <c r="F144" s="8"/>
      <c r="G144" s="9"/>
      <c r="H144" s="8"/>
      <c r="I144" s="9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x14ac:dyDescent="0.4">
      <c r="A145" s="6"/>
      <c r="B145" s="8"/>
      <c r="C145" s="8"/>
      <c r="D145" s="12"/>
      <c r="E145" s="8"/>
      <c r="F145" s="8"/>
      <c r="G145" s="9"/>
      <c r="H145" s="8"/>
      <c r="I145" s="9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x14ac:dyDescent="0.4">
      <c r="A146" s="6"/>
      <c r="B146" s="8"/>
      <c r="C146" s="8"/>
      <c r="D146" s="12"/>
      <c r="E146" s="8"/>
      <c r="F146" s="8"/>
      <c r="G146" s="9"/>
      <c r="H146" s="8"/>
      <c r="I146" s="9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x14ac:dyDescent="0.4">
      <c r="A147" s="6"/>
      <c r="B147" s="8"/>
      <c r="C147" s="8"/>
      <c r="D147" s="12"/>
      <c r="E147" s="8"/>
      <c r="F147" s="8"/>
      <c r="G147" s="9"/>
      <c r="H147" s="8"/>
      <c r="I147" s="9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x14ac:dyDescent="0.4">
      <c r="A148" s="6"/>
      <c r="B148" s="8"/>
      <c r="C148" s="8"/>
      <c r="D148" s="12"/>
      <c r="E148" s="8"/>
      <c r="F148" s="8"/>
      <c r="G148" s="9"/>
      <c r="H148" s="8"/>
      <c r="I148" s="9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4">
      <c r="A149" s="6"/>
      <c r="B149" s="8"/>
      <c r="C149" s="8"/>
      <c r="D149" s="12"/>
      <c r="E149" s="8"/>
      <c r="F149" s="8"/>
      <c r="G149" s="9"/>
      <c r="H149" s="8"/>
      <c r="I149" s="9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4">
      <c r="A150" s="6"/>
      <c r="B150" s="8"/>
      <c r="C150" s="8"/>
      <c r="D150" s="12"/>
      <c r="E150" s="8"/>
      <c r="F150" s="8"/>
      <c r="G150" s="9"/>
      <c r="H150" s="8"/>
      <c r="I150" s="9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4">
      <c r="A151" s="6"/>
      <c r="B151" s="8"/>
      <c r="C151" s="8"/>
      <c r="D151" s="12"/>
      <c r="E151" s="8"/>
      <c r="F151" s="8"/>
      <c r="G151" s="9"/>
      <c r="H151" s="8"/>
      <c r="I151" s="9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5" customFormat="1" x14ac:dyDescent="0.4">
      <c r="A154" s="6"/>
      <c r="B154" s="8"/>
      <c r="C154" s="8"/>
      <c r="D154" s="12"/>
      <c r="E154" s="8"/>
      <c r="F154" s="8"/>
      <c r="G154" s="9"/>
      <c r="H154" s="8"/>
      <c r="I154" s="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s="5" customFormat="1" x14ac:dyDescent="0.4">
      <c r="A155" s="6"/>
      <c r="B155" s="8"/>
      <c r="C155" s="8"/>
      <c r="D155" s="12"/>
      <c r="E155" s="8"/>
      <c r="F155" s="8"/>
      <c r="G155" s="9"/>
      <c r="H155" s="8"/>
      <c r="I155" s="9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s="5" customFormat="1" x14ac:dyDescent="0.4">
      <c r="A156" s="6"/>
      <c r="B156" s="8"/>
      <c r="C156" s="8"/>
      <c r="D156" s="12"/>
      <c r="E156" s="8"/>
      <c r="F156" s="8"/>
      <c r="G156" s="9"/>
      <c r="H156" s="8"/>
      <c r="I156" s="9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x14ac:dyDescent="0.4">
      <c r="A157" s="6"/>
      <c r="B157" s="8"/>
      <c r="C157" s="8"/>
      <c r="D157" s="12"/>
      <c r="E157" s="8"/>
      <c r="F157" s="8"/>
      <c r="G157" s="9"/>
      <c r="H157" s="8"/>
      <c r="I157" s="9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x14ac:dyDescent="0.4">
      <c r="A158" s="6"/>
      <c r="B158" s="8"/>
      <c r="C158" s="8"/>
      <c r="D158" s="12"/>
      <c r="E158" s="8"/>
      <c r="F158" s="8"/>
      <c r="G158" s="9"/>
      <c r="H158" s="8"/>
      <c r="I158" s="9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5" customFormat="1" x14ac:dyDescent="0.4">
      <c r="A159" s="6"/>
      <c r="B159" s="8"/>
      <c r="C159" s="8"/>
      <c r="D159" s="12"/>
      <c r="E159" s="8"/>
      <c r="F159" s="8"/>
      <c r="G159" s="9"/>
      <c r="H159" s="8"/>
      <c r="I159" s="9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s="5" customFormat="1" x14ac:dyDescent="0.4">
      <c r="A160" s="6"/>
      <c r="B160" s="8"/>
      <c r="C160" s="8"/>
      <c r="D160" s="12"/>
      <c r="E160" s="8"/>
      <c r="F160" s="8"/>
      <c r="G160" s="9"/>
      <c r="H160" s="8"/>
      <c r="I160" s="9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x14ac:dyDescent="0.4">
      <c r="A161" s="6"/>
      <c r="B161" s="8"/>
      <c r="C161" s="8"/>
      <c r="D161" s="12"/>
      <c r="E161" s="8"/>
      <c r="F161" s="8"/>
      <c r="G161" s="9"/>
      <c r="H161" s="8"/>
      <c r="I161" s="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x14ac:dyDescent="0.4">
      <c r="A162" s="6"/>
      <c r="B162" s="8"/>
      <c r="C162" s="8"/>
      <c r="D162" s="12"/>
      <c r="E162" s="8"/>
      <c r="F162" s="8"/>
      <c r="G162" s="9"/>
      <c r="H162" s="8"/>
      <c r="I162" s="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5" customFormat="1" x14ac:dyDescent="0.4">
      <c r="A163" s="6"/>
      <c r="B163" s="8"/>
      <c r="C163" s="8"/>
      <c r="D163" s="12"/>
      <c r="E163" s="8"/>
      <c r="F163" s="8"/>
      <c r="G163" s="9"/>
      <c r="H163" s="8"/>
      <c r="I163" s="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s="5" customFormat="1" x14ac:dyDescent="0.4">
      <c r="A164" s="6"/>
      <c r="B164" s="8"/>
      <c r="C164" s="8"/>
      <c r="D164" s="12"/>
      <c r="E164" s="8"/>
      <c r="F164" s="8"/>
      <c r="G164" s="9"/>
      <c r="H164" s="8"/>
      <c r="I164" s="9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s="5" customFormat="1" x14ac:dyDescent="0.4">
      <c r="A165" s="6"/>
      <c r="B165" s="8"/>
      <c r="C165" s="8"/>
      <c r="D165" s="12"/>
      <c r="E165" s="8"/>
      <c r="F165" s="8"/>
      <c r="G165" s="9"/>
      <c r="H165" s="8"/>
      <c r="I165" s="9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x14ac:dyDescent="0.4">
      <c r="A166" s="6"/>
      <c r="B166" s="8"/>
      <c r="C166" s="8"/>
      <c r="D166" s="12"/>
      <c r="E166" s="8"/>
      <c r="F166" s="8"/>
      <c r="G166" s="9"/>
      <c r="H166" s="8"/>
      <c r="I166" s="9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x14ac:dyDescent="0.4">
      <c r="A167" s="6"/>
      <c r="B167" s="8"/>
      <c r="C167" s="8"/>
      <c r="D167" s="12"/>
      <c r="E167" s="8"/>
      <c r="F167" s="8"/>
      <c r="G167" s="9"/>
      <c r="H167" s="8"/>
      <c r="I167" s="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5" customFormat="1" x14ac:dyDescent="0.4">
      <c r="A168" s="6"/>
      <c r="B168" s="8"/>
      <c r="C168" s="8"/>
      <c r="D168" s="12"/>
      <c r="E168" s="8"/>
      <c r="F168" s="8"/>
      <c r="G168" s="9"/>
      <c r="H168" s="8"/>
      <c r="I168" s="9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s="5" customFormat="1" x14ac:dyDescent="0.4">
      <c r="A169" s="6"/>
      <c r="B169" s="8"/>
      <c r="C169" s="8"/>
      <c r="D169" s="12"/>
      <c r="E169" s="8"/>
      <c r="F169" s="8"/>
      <c r="G169" s="9"/>
      <c r="H169" s="8"/>
      <c r="I169" s="9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x14ac:dyDescent="0.4">
      <c r="A170" s="6"/>
      <c r="B170" s="8"/>
      <c r="C170" s="8"/>
      <c r="D170" s="12"/>
      <c r="E170" s="8"/>
      <c r="F170" s="8"/>
      <c r="G170" s="9"/>
      <c r="H170" s="8"/>
      <c r="I170" s="9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x14ac:dyDescent="0.4">
      <c r="A171" s="6"/>
      <c r="B171" s="8"/>
      <c r="C171" s="8"/>
      <c r="D171" s="12"/>
      <c r="E171" s="8"/>
      <c r="F171" s="8"/>
      <c r="G171" s="9"/>
      <c r="H171" s="8"/>
      <c r="I171" s="9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5" customFormat="1" x14ac:dyDescent="0.4">
      <c r="A172" s="6"/>
      <c r="B172" s="8"/>
      <c r="C172" s="8"/>
      <c r="D172" s="12"/>
      <c r="E172" s="8"/>
      <c r="F172" s="8"/>
      <c r="G172" s="9"/>
      <c r="H172" s="8"/>
      <c r="I172" s="9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s="5" customFormat="1" x14ac:dyDescent="0.4">
      <c r="A173" s="6"/>
      <c r="B173" s="8"/>
      <c r="C173" s="8"/>
      <c r="D173" s="12"/>
      <c r="E173" s="8"/>
      <c r="F173" s="8"/>
      <c r="G173" s="9"/>
      <c r="H173" s="8"/>
      <c r="I173" s="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s="5" customFormat="1" x14ac:dyDescent="0.4">
      <c r="A174" s="6"/>
      <c r="B174" s="8"/>
      <c r="C174" s="8"/>
      <c r="D174" s="12"/>
      <c r="E174" s="8"/>
      <c r="F174" s="8"/>
      <c r="G174" s="9"/>
      <c r="H174" s="8"/>
      <c r="I174" s="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4">
      <c r="A175" s="6"/>
      <c r="B175" s="8"/>
      <c r="C175" s="8"/>
      <c r="D175" s="12"/>
      <c r="E175" s="8"/>
      <c r="F175" s="8"/>
      <c r="G175" s="9"/>
      <c r="H175" s="8"/>
      <c r="I175" s="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4">
      <c r="A176" s="6"/>
      <c r="B176" s="8"/>
      <c r="C176" s="8"/>
      <c r="D176" s="12"/>
      <c r="E176" s="8"/>
      <c r="F176" s="8"/>
      <c r="G176" s="9"/>
      <c r="H176" s="8"/>
      <c r="I176" s="9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4">
      <c r="A177" s="6"/>
      <c r="B177" s="8"/>
      <c r="C177" s="8"/>
      <c r="D177" s="12"/>
      <c r="E177" s="8"/>
      <c r="F177" s="8"/>
      <c r="G177" s="9"/>
      <c r="H177" s="8"/>
      <c r="I177" s="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x14ac:dyDescent="0.4">
      <c r="A178" s="6"/>
      <c r="B178" s="8"/>
      <c r="C178" s="8"/>
      <c r="D178" s="12"/>
      <c r="E178" s="8"/>
      <c r="F178" s="8"/>
      <c r="G178" s="9"/>
      <c r="H178" s="8"/>
      <c r="I178" s="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x14ac:dyDescent="0.4">
      <c r="A179" s="6"/>
      <c r="B179" s="8"/>
      <c r="C179" s="8"/>
      <c r="D179" s="12"/>
      <c r="E179" s="8"/>
      <c r="F179" s="8"/>
      <c r="G179" s="9"/>
      <c r="H179" s="8"/>
      <c r="I179" s="9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x14ac:dyDescent="0.4">
      <c r="A180" s="6"/>
      <c r="B180" s="8"/>
      <c r="C180" s="8"/>
      <c r="D180" s="12"/>
      <c r="E180" s="8"/>
      <c r="F180" s="8"/>
      <c r="G180" s="9"/>
      <c r="H180" s="8"/>
      <c r="I180" s="9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</sheetData>
  <mergeCells count="42">
    <mergeCell ref="G134:H134"/>
    <mergeCell ref="B114:I114"/>
    <mergeCell ref="B116:D116"/>
    <mergeCell ref="B136:I136"/>
    <mergeCell ref="B138:D138"/>
    <mergeCell ref="G125:H125"/>
    <mergeCell ref="G126:H126"/>
    <mergeCell ref="B128:I128"/>
    <mergeCell ref="B130:D130"/>
    <mergeCell ref="G133:H133"/>
    <mergeCell ref="G142:H142"/>
    <mergeCell ref="G143:H143"/>
    <mergeCell ref="G49:H49"/>
    <mergeCell ref="B7:I7"/>
    <mergeCell ref="B9:D9"/>
    <mergeCell ref="G29:H29"/>
    <mergeCell ref="G30:H30"/>
    <mergeCell ref="G55:H55"/>
    <mergeCell ref="B51:I51"/>
    <mergeCell ref="B53:D53"/>
    <mergeCell ref="G56:H56"/>
    <mergeCell ref="B58:I58"/>
    <mergeCell ref="G81:H81"/>
    <mergeCell ref="G80:H80"/>
    <mergeCell ref="B73:I73"/>
    <mergeCell ref="B75:D75"/>
    <mergeCell ref="D2:E2"/>
    <mergeCell ref="B4:I5"/>
    <mergeCell ref="B32:I32"/>
    <mergeCell ref="B34:D34"/>
    <mergeCell ref="G48:H48"/>
    <mergeCell ref="B60:D60"/>
    <mergeCell ref="G70:H70"/>
    <mergeCell ref="G71:H71"/>
    <mergeCell ref="B108:D108"/>
    <mergeCell ref="G111:H111"/>
    <mergeCell ref="G112:H112"/>
    <mergeCell ref="B83:I83"/>
    <mergeCell ref="B85:D85"/>
    <mergeCell ref="G103:H103"/>
    <mergeCell ref="G104:H104"/>
    <mergeCell ref="B106:I106"/>
  </mergeCells>
  <conditionalFormatting sqref="F4:F6 F127">
    <cfRule type="containsText" dxfId="146" priority="224" operator="containsText" text="Fallada">
      <formula>NOT(ISERROR(SEARCH("Fallada",F4)))</formula>
    </cfRule>
    <cfRule type="containsText" dxfId="145" priority="225" operator="containsText" text="Ganada">
      <formula>NOT(ISERROR(SEARCH("Ganada",F4)))</formula>
    </cfRule>
  </conditionalFormatting>
  <conditionalFormatting sqref="F8:F28">
    <cfRule type="containsText" dxfId="144" priority="141" operator="containsText" text="Ganada">
      <formula>NOT(ISERROR(SEARCH("Ganada",F8)))</formula>
    </cfRule>
    <cfRule type="containsText" dxfId="143" priority="140" operator="containsText" text="Fallada">
      <formula>NOT(ISERROR(SEARCH("Fallada",F8)))</formula>
    </cfRule>
    <cfRule type="containsText" dxfId="142" priority="139" operator="containsText" text="Acertada">
      <formula>NOT(ISERROR(SEARCH("Acertada",F8)))</formula>
    </cfRule>
  </conditionalFormatting>
  <conditionalFormatting sqref="F30:F31">
    <cfRule type="containsText" dxfId="141" priority="136" operator="containsText" text="Acertada">
      <formula>NOT(ISERROR(SEARCH("Acertada",F30)))</formula>
    </cfRule>
    <cfRule type="containsText" dxfId="140" priority="138" operator="containsText" text="Ganada">
      <formula>NOT(ISERROR(SEARCH("Ganada",F30)))</formula>
    </cfRule>
    <cfRule type="containsText" dxfId="139" priority="137" operator="containsText" text="Fallada">
      <formula>NOT(ISERROR(SEARCH("Fallada",F30)))</formula>
    </cfRule>
  </conditionalFormatting>
  <conditionalFormatting sqref="F33:F47">
    <cfRule type="containsText" dxfId="138" priority="123" operator="containsText" text="Ganada">
      <formula>NOT(ISERROR(SEARCH("Ganada",F33)))</formula>
    </cfRule>
    <cfRule type="containsText" dxfId="137" priority="122" operator="containsText" text="Fallada">
      <formula>NOT(ISERROR(SEARCH("Fallada",F33)))</formula>
    </cfRule>
    <cfRule type="containsText" dxfId="136" priority="121" operator="containsText" text="Acertada">
      <formula>NOT(ISERROR(SEARCH("Acertada",F33)))</formula>
    </cfRule>
  </conditionalFormatting>
  <conditionalFormatting sqref="F49:F50">
    <cfRule type="containsText" dxfId="135" priority="120" operator="containsText" text="Ganada">
      <formula>NOT(ISERROR(SEARCH("Ganada",F49)))</formula>
    </cfRule>
    <cfRule type="containsText" dxfId="134" priority="119" operator="containsText" text="Fallada">
      <formula>NOT(ISERROR(SEARCH("Fallada",F49)))</formula>
    </cfRule>
    <cfRule type="containsText" dxfId="133" priority="118" operator="containsText" text="Acertada">
      <formula>NOT(ISERROR(SEARCH("Acertada",F49)))</formula>
    </cfRule>
  </conditionalFormatting>
  <conditionalFormatting sqref="F52:F54">
    <cfRule type="containsText" dxfId="132" priority="116" operator="containsText" text="Fallada">
      <formula>NOT(ISERROR(SEARCH("Fallada",F52)))</formula>
    </cfRule>
    <cfRule type="containsText" dxfId="131" priority="117" operator="containsText" text="Ganada">
      <formula>NOT(ISERROR(SEARCH("Ganada",F52)))</formula>
    </cfRule>
    <cfRule type="containsText" dxfId="130" priority="115" operator="containsText" text="Acertada">
      <formula>NOT(ISERROR(SEARCH("Acertada",F52)))</formula>
    </cfRule>
  </conditionalFormatting>
  <conditionalFormatting sqref="F56:F57">
    <cfRule type="containsText" dxfId="129" priority="114" operator="containsText" text="Ganada">
      <formula>NOT(ISERROR(SEARCH("Ganada",F56)))</formula>
    </cfRule>
    <cfRule type="containsText" dxfId="128" priority="113" operator="containsText" text="Fallada">
      <formula>NOT(ISERROR(SEARCH("Fallada",F56)))</formula>
    </cfRule>
    <cfRule type="containsText" dxfId="127" priority="112" operator="containsText" text="Acertada">
      <formula>NOT(ISERROR(SEARCH("Acertada",F56)))</formula>
    </cfRule>
  </conditionalFormatting>
  <conditionalFormatting sqref="F59:F69">
    <cfRule type="containsText" dxfId="126" priority="94" operator="containsText" text="Acertada">
      <formula>NOT(ISERROR(SEARCH("Acertada",F59)))</formula>
    </cfRule>
    <cfRule type="containsText" dxfId="125" priority="96" operator="containsText" text="Ganada">
      <formula>NOT(ISERROR(SEARCH("Ganada",F59)))</formula>
    </cfRule>
    <cfRule type="containsText" dxfId="124" priority="95" operator="containsText" text="Fallada">
      <formula>NOT(ISERROR(SEARCH("Fallada",F59)))</formula>
    </cfRule>
  </conditionalFormatting>
  <conditionalFormatting sqref="F71:F72">
    <cfRule type="containsText" dxfId="123" priority="108" operator="containsText" text="Ganada">
      <formula>NOT(ISERROR(SEARCH("Ganada",F71)))</formula>
    </cfRule>
    <cfRule type="containsText" dxfId="122" priority="107" operator="containsText" text="Fallada">
      <formula>NOT(ISERROR(SEARCH("Fallada",F71)))</formula>
    </cfRule>
    <cfRule type="containsText" dxfId="121" priority="106" operator="containsText" text="Acertada">
      <formula>NOT(ISERROR(SEARCH("Acertada",F71)))</formula>
    </cfRule>
  </conditionalFormatting>
  <conditionalFormatting sqref="F74:F79">
    <cfRule type="containsText" dxfId="120" priority="81" operator="containsText" text="Ganada">
      <formula>NOT(ISERROR(SEARCH("Ganada",F74)))</formula>
    </cfRule>
    <cfRule type="containsText" dxfId="119" priority="80" operator="containsText" text="Fallada">
      <formula>NOT(ISERROR(SEARCH("Fallada",F74)))</formula>
    </cfRule>
    <cfRule type="containsText" dxfId="118" priority="79" operator="containsText" text="Acertada">
      <formula>NOT(ISERROR(SEARCH("Acertada",F74)))</formula>
    </cfRule>
  </conditionalFormatting>
  <conditionalFormatting sqref="F81:F82">
    <cfRule type="containsText" dxfId="117" priority="78" operator="containsText" text="Ganada">
      <formula>NOT(ISERROR(SEARCH("Ganada",F81)))</formula>
    </cfRule>
    <cfRule type="containsText" dxfId="116" priority="76" operator="containsText" text="Acertada">
      <formula>NOT(ISERROR(SEARCH("Acertada",F81)))</formula>
    </cfRule>
    <cfRule type="containsText" dxfId="115" priority="77" operator="containsText" text="Fallada">
      <formula>NOT(ISERROR(SEARCH("Fallada",F81)))</formula>
    </cfRule>
  </conditionalFormatting>
  <conditionalFormatting sqref="F84:F102">
    <cfRule type="containsText" dxfId="114" priority="37" operator="containsText" text="Acertada">
      <formula>NOT(ISERROR(SEARCH("Acertada",F84)))</formula>
    </cfRule>
    <cfRule type="containsText" dxfId="113" priority="38" operator="containsText" text="Fallada">
      <formula>NOT(ISERROR(SEARCH("Fallada",F84)))</formula>
    </cfRule>
    <cfRule type="containsText" dxfId="112" priority="39" operator="containsText" text="Ganada">
      <formula>NOT(ISERROR(SEARCH("Ganada",F84)))</formula>
    </cfRule>
  </conditionalFormatting>
  <conditionalFormatting sqref="F104:F105">
    <cfRule type="containsText" dxfId="111" priority="72" operator="containsText" text="Ganada">
      <formula>NOT(ISERROR(SEARCH("Ganada",F104)))</formula>
    </cfRule>
    <cfRule type="containsText" dxfId="110" priority="71" operator="containsText" text="Fallada">
      <formula>NOT(ISERROR(SEARCH("Fallada",F104)))</formula>
    </cfRule>
    <cfRule type="containsText" dxfId="109" priority="70" operator="containsText" text="Acertada">
      <formula>NOT(ISERROR(SEARCH("Acertada",F104)))</formula>
    </cfRule>
  </conditionalFormatting>
  <conditionalFormatting sqref="F107:F110">
    <cfRule type="containsText" dxfId="108" priority="36" operator="containsText" text="Ganada">
      <formula>NOT(ISERROR(SEARCH("Ganada",F107)))</formula>
    </cfRule>
    <cfRule type="containsText" dxfId="107" priority="35" operator="containsText" text="Fallada">
      <formula>NOT(ISERROR(SEARCH("Fallada",F107)))</formula>
    </cfRule>
    <cfRule type="containsText" dxfId="106" priority="34" operator="containsText" text="Acertada">
      <formula>NOT(ISERROR(SEARCH("Acertada",F107)))</formula>
    </cfRule>
  </conditionalFormatting>
  <conditionalFormatting sqref="F112:F113">
    <cfRule type="containsText" dxfId="105" priority="9" operator="containsText" text="Ganada">
      <formula>NOT(ISERROR(SEARCH("Ganada",F112)))</formula>
    </cfRule>
    <cfRule type="containsText" dxfId="104" priority="8" operator="containsText" text="Fallada">
      <formula>NOT(ISERROR(SEARCH("Fallada",F112)))</formula>
    </cfRule>
    <cfRule type="containsText" dxfId="103" priority="7" operator="containsText" text="Acertada">
      <formula>NOT(ISERROR(SEARCH("Acertada",F112)))</formula>
    </cfRule>
  </conditionalFormatting>
  <conditionalFormatting sqref="F115:F124">
    <cfRule type="containsText" dxfId="102" priority="5" operator="containsText" text="Fallada">
      <formula>NOT(ISERROR(SEARCH("Fallada",F115)))</formula>
    </cfRule>
    <cfRule type="containsText" dxfId="101" priority="6" operator="containsText" text="Ganada">
      <formula>NOT(ISERROR(SEARCH("Ganada",F115)))</formula>
    </cfRule>
    <cfRule type="containsText" dxfId="100" priority="4" operator="containsText" text="Acertada">
      <formula>NOT(ISERROR(SEARCH("Acertada",F115)))</formula>
    </cfRule>
  </conditionalFormatting>
  <conditionalFormatting sqref="F126:F127">
    <cfRule type="containsText" dxfId="99" priority="21" operator="containsText" text="Ganada">
      <formula>NOT(ISERROR(SEARCH("Ganada",F126)))</formula>
    </cfRule>
    <cfRule type="containsText" dxfId="98" priority="20" operator="containsText" text="Fallada">
      <formula>NOT(ISERROR(SEARCH("Fallada",F126)))</formula>
    </cfRule>
    <cfRule type="containsText" dxfId="97" priority="19" operator="containsText" text="Acertada">
      <formula>NOT(ISERROR(SEARCH("Acertada",F126)))</formula>
    </cfRule>
  </conditionalFormatting>
  <conditionalFormatting sqref="F127 F4:F6">
    <cfRule type="containsText" dxfId="96" priority="223" operator="containsText" text="Acertada">
      <formula>NOT(ISERROR(SEARCH("Acertada",F4)))</formula>
    </cfRule>
  </conditionalFormatting>
  <conditionalFormatting sqref="F129:F131">
    <cfRule type="containsText" dxfId="95" priority="27" operator="containsText" text="Ganada">
      <formula>NOT(ISERROR(SEARCH("Ganada",F129)))</formula>
    </cfRule>
    <cfRule type="containsText" dxfId="94" priority="25" operator="containsText" text="Acertada">
      <formula>NOT(ISERROR(SEARCH("Acertada",F129)))</formula>
    </cfRule>
    <cfRule type="containsText" dxfId="93" priority="26" operator="containsText" text="Fallada">
      <formula>NOT(ISERROR(SEARCH("Fallada",F129)))</formula>
    </cfRule>
  </conditionalFormatting>
  <conditionalFormatting sqref="F129:F135">
    <cfRule type="containsText" dxfId="92" priority="2" operator="containsText" text="Fallada">
      <formula>NOT(ISERROR(SEARCH("Fallada",F129)))</formula>
    </cfRule>
    <cfRule type="containsText" dxfId="91" priority="3" operator="containsText" text="Ganada">
      <formula>NOT(ISERROR(SEARCH("Ganada",F129)))</formula>
    </cfRule>
    <cfRule type="containsText" dxfId="90" priority="1" operator="containsText" text="Acertada">
      <formula>NOT(ISERROR(SEARCH("Acertada",F129)))</formula>
    </cfRule>
  </conditionalFormatting>
  <conditionalFormatting sqref="F134:F135">
    <cfRule type="containsText" dxfId="89" priority="30" operator="containsText" text="Ganada">
      <formula>NOT(ISERROR(SEARCH("Ganada",F134)))</formula>
    </cfRule>
    <cfRule type="containsText" dxfId="88" priority="28" operator="containsText" text="Acertada">
      <formula>NOT(ISERROR(SEARCH("Acertada",F134)))</formula>
    </cfRule>
    <cfRule type="containsText" dxfId="87" priority="29" operator="containsText" text="Fallada">
      <formula>NOT(ISERROR(SEARCH("Fallada",F134)))</formula>
    </cfRule>
  </conditionalFormatting>
  <conditionalFormatting sqref="F137:F141">
    <cfRule type="containsText" dxfId="86" priority="15" operator="containsText" text="Ganada">
      <formula>NOT(ISERROR(SEARCH("Ganada",F137)))</formula>
    </cfRule>
    <cfRule type="containsText" dxfId="85" priority="14" operator="containsText" text="Fallada">
      <formula>NOT(ISERROR(SEARCH("Fallada",F137)))</formula>
    </cfRule>
    <cfRule type="containsText" dxfId="84" priority="13" operator="containsText" text="Acertada">
      <formula>NOT(ISERROR(SEARCH("Acertada",F137)))</formula>
    </cfRule>
  </conditionalFormatting>
  <conditionalFormatting sqref="F143:F1048576">
    <cfRule type="containsText" dxfId="83" priority="66" operator="containsText" text="Ganada">
      <formula>NOT(ISERROR(SEARCH("Ganada",F143)))</formula>
    </cfRule>
    <cfRule type="containsText" dxfId="82" priority="65" operator="containsText" text="Fallada">
      <formula>NOT(ISERROR(SEARCH("Fallada",F143)))</formula>
    </cfRule>
    <cfRule type="containsText" dxfId="81" priority="64" operator="containsText" text="Acertada">
      <formula>NOT(ISERROR(SEARCH("Acertada",F143)))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773-8CD9-431B-83C6-C4B97E355E98}">
  <dimension ref="A1:AD375"/>
  <sheetViews>
    <sheetView topLeftCell="A109" workbookViewId="0">
      <selection activeCell="A70" sqref="A70:XFD70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1.074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67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94</v>
      </c>
      <c r="C7" s="324"/>
      <c r="D7" s="324"/>
      <c r="E7" s="324"/>
      <c r="F7" s="324"/>
      <c r="G7" s="324"/>
      <c r="H7" s="324"/>
      <c r="I7" s="325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64" t="s">
        <v>2</v>
      </c>
      <c r="C9" s="365"/>
      <c r="D9" s="366"/>
      <c r="E9" s="17" t="s">
        <v>1</v>
      </c>
      <c r="F9" s="17" t="s">
        <v>5</v>
      </c>
      <c r="G9" s="18" t="s">
        <v>0</v>
      </c>
      <c r="H9" s="17" t="s">
        <v>6</v>
      </c>
      <c r="I9" s="19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110">
        <v>1</v>
      </c>
      <c r="C10" s="111"/>
      <c r="D10" s="112" t="s">
        <v>10</v>
      </c>
      <c r="E10" s="113" t="s">
        <v>97</v>
      </c>
      <c r="F10" s="114" t="s">
        <v>88</v>
      </c>
      <c r="G10" s="115">
        <v>2.8</v>
      </c>
      <c r="H10" s="116">
        <v>3</v>
      </c>
      <c r="I10" s="117">
        <f>(H10*G10)-H10</f>
        <v>5.3999999999999986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28">
        <v>2</v>
      </c>
      <c r="C11" s="24"/>
      <c r="D11" s="13" t="s">
        <v>10</v>
      </c>
      <c r="E11" s="34" t="s">
        <v>118</v>
      </c>
      <c r="F11" s="99" t="s">
        <v>89</v>
      </c>
      <c r="G11" s="30">
        <v>5</v>
      </c>
      <c r="H11" s="25">
        <v>0.75</v>
      </c>
      <c r="I11" s="31">
        <v>-0.75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3</v>
      </c>
      <c r="C12" s="119"/>
      <c r="D12" s="120" t="s">
        <v>8</v>
      </c>
      <c r="E12" s="121" t="s">
        <v>120</v>
      </c>
      <c r="F12" s="122" t="s">
        <v>88</v>
      </c>
      <c r="G12" s="123">
        <v>1.66</v>
      </c>
      <c r="H12" s="124">
        <v>1</v>
      </c>
      <c r="I12" s="125">
        <f t="shared" ref="I12" si="0">(H12*G12)-H12</f>
        <v>0.65999999999999992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28">
        <v>4</v>
      </c>
      <c r="C13" s="24"/>
      <c r="D13" s="13" t="s">
        <v>10</v>
      </c>
      <c r="E13" s="34" t="s">
        <v>4</v>
      </c>
      <c r="F13" s="99" t="s">
        <v>89</v>
      </c>
      <c r="G13" s="30">
        <v>8.65</v>
      </c>
      <c r="H13" s="25">
        <v>0.1</v>
      </c>
      <c r="I13" s="31">
        <v>-0.1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thickBot="1" x14ac:dyDescent="0.45">
      <c r="A14" s="6"/>
      <c r="B14" s="29">
        <v>5</v>
      </c>
      <c r="C14" s="26"/>
      <c r="D14" s="16" t="s">
        <v>9</v>
      </c>
      <c r="E14" s="35" t="s">
        <v>98</v>
      </c>
      <c r="F14" s="15" t="s">
        <v>89</v>
      </c>
      <c r="G14" s="32">
        <v>2.25</v>
      </c>
      <c r="H14" s="27">
        <v>1</v>
      </c>
      <c r="I14" s="33">
        <v>-1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37" customFormat="1" ht="25" customHeight="1" x14ac:dyDescent="0.3">
      <c r="A15" s="36"/>
      <c r="B15" s="42"/>
      <c r="C15" s="42"/>
      <c r="D15" s="42"/>
      <c r="E15" s="42"/>
      <c r="F15" s="68">
        <f>SUM(H10:H14)</f>
        <v>5.85</v>
      </c>
      <c r="G15" s="345" t="s">
        <v>111</v>
      </c>
      <c r="H15" s="346"/>
      <c r="I15" s="126">
        <f>SUM(I10:I14)</f>
        <v>4.2099999999999991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s="40" customFormat="1" ht="25" customHeight="1" thickBot="1" x14ac:dyDescent="0.45">
      <c r="A16" s="38"/>
      <c r="B16" s="39"/>
      <c r="C16" s="39"/>
      <c r="D16" s="12"/>
      <c r="E16" s="5"/>
      <c r="F16" s="107"/>
      <c r="G16" s="347" t="s">
        <v>3</v>
      </c>
      <c r="H16" s="348"/>
      <c r="I16" s="127">
        <f>SUM(I10:I14)/SUM(H10:H14)</f>
        <v>0.71965811965811954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1:30" s="5" customFormat="1" ht="20.8" customHeight="1" thickBot="1" x14ac:dyDescent="0.45">
      <c r="A17" s="6"/>
      <c r="B17" s="20"/>
      <c r="C17" s="20"/>
      <c r="D17" s="20"/>
      <c r="E17" s="20"/>
      <c r="F17" s="20"/>
      <c r="G17" s="20"/>
      <c r="H17" s="20"/>
      <c r="I17" s="2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41.7" customHeight="1" thickBot="1" x14ac:dyDescent="0.45">
      <c r="A18" s="6"/>
      <c r="B18" s="323" t="s">
        <v>95</v>
      </c>
      <c r="C18" s="324"/>
      <c r="D18" s="324"/>
      <c r="E18" s="324"/>
      <c r="F18" s="324"/>
      <c r="G18" s="324"/>
      <c r="H18" s="324"/>
      <c r="I18" s="325"/>
      <c r="K1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20.8" customHeight="1" thickBot="1" x14ac:dyDescent="0.45">
      <c r="A19" s="6"/>
      <c r="B19" s="20"/>
      <c r="C19" s="20"/>
      <c r="D19" s="20"/>
      <c r="E19" s="20"/>
      <c r="F19" s="20"/>
      <c r="G19" s="20"/>
      <c r="H19" s="20"/>
      <c r="I19" s="2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23" customFormat="1" ht="23.05" customHeight="1" thickBot="1" x14ac:dyDescent="0.55000000000000004">
      <c r="A20" s="7"/>
      <c r="B20" s="364" t="s">
        <v>2</v>
      </c>
      <c r="C20" s="365"/>
      <c r="D20" s="366"/>
      <c r="E20" s="17" t="s">
        <v>1</v>
      </c>
      <c r="F20" s="17" t="s">
        <v>5</v>
      </c>
      <c r="G20" s="18" t="s">
        <v>0</v>
      </c>
      <c r="H20" s="17" t="s">
        <v>6</v>
      </c>
      <c r="I20" s="19" t="s">
        <v>7</v>
      </c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s="5" customFormat="1" ht="30" customHeight="1" x14ac:dyDescent="0.4">
      <c r="A21" s="6"/>
      <c r="B21" s="110">
        <v>1</v>
      </c>
      <c r="C21" s="111"/>
      <c r="D21" s="112" t="s">
        <v>10</v>
      </c>
      <c r="E21" s="113" t="s">
        <v>117</v>
      </c>
      <c r="F21" s="128" t="s">
        <v>88</v>
      </c>
      <c r="G21" s="115">
        <v>2.87</v>
      </c>
      <c r="H21" s="116">
        <v>0.5</v>
      </c>
      <c r="I21" s="117">
        <f t="shared" ref="I21:I22" si="1">(G21*H21)-H21</f>
        <v>0.93500000000000005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30" customHeight="1" thickBot="1" x14ac:dyDescent="0.45">
      <c r="A22" s="6"/>
      <c r="B22" s="132">
        <v>2</v>
      </c>
      <c r="C22" s="133"/>
      <c r="D22" s="134" t="s">
        <v>9</v>
      </c>
      <c r="E22" s="135" t="s">
        <v>121</v>
      </c>
      <c r="F22" s="136" t="s">
        <v>88</v>
      </c>
      <c r="G22" s="137">
        <v>3.28</v>
      </c>
      <c r="H22" s="138">
        <v>0.5</v>
      </c>
      <c r="I22" s="139">
        <f t="shared" si="1"/>
        <v>1.1399999999999999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37" customFormat="1" ht="25" customHeight="1" x14ac:dyDescent="0.3">
      <c r="A23" s="36"/>
      <c r="B23" s="42"/>
      <c r="C23" s="42"/>
      <c r="D23" s="42"/>
      <c r="E23" s="42"/>
      <c r="F23" s="68">
        <f>SUM(H21:H22)</f>
        <v>1</v>
      </c>
      <c r="G23" s="345" t="s">
        <v>111</v>
      </c>
      <c r="H23" s="346"/>
      <c r="I23" s="126">
        <f>SUM(I21:I22)</f>
        <v>2.0750000000000002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s="40" customFormat="1" ht="25" customHeight="1" thickBot="1" x14ac:dyDescent="0.45">
      <c r="A24" s="38"/>
      <c r="B24" s="39"/>
      <c r="C24" s="39"/>
      <c r="D24" s="12"/>
      <c r="E24" s="5"/>
      <c r="F24" s="107"/>
      <c r="G24" s="347" t="s">
        <v>3</v>
      </c>
      <c r="H24" s="348"/>
      <c r="I24" s="127">
        <f>SUM(I21:I22)/SUM(H21:H22)</f>
        <v>2.0750000000000002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s="5" customFormat="1" ht="20.8" customHeight="1" thickBot="1" x14ac:dyDescent="0.45">
      <c r="A25" s="6"/>
      <c r="B25" s="20"/>
      <c r="C25" s="20"/>
      <c r="D25" s="20"/>
      <c r="E25" s="20"/>
      <c r="F25" s="20"/>
      <c r="G25" s="20"/>
      <c r="H25" s="20"/>
      <c r="I25" s="2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5" customFormat="1" ht="41.7" customHeight="1" thickBot="1" x14ac:dyDescent="0.45">
      <c r="A26" s="6"/>
      <c r="B26" s="323" t="s">
        <v>96</v>
      </c>
      <c r="C26" s="324"/>
      <c r="D26" s="324"/>
      <c r="E26" s="324"/>
      <c r="F26" s="324"/>
      <c r="G26" s="324"/>
      <c r="H26" s="324"/>
      <c r="I26" s="325"/>
      <c r="K2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20.8" customHeight="1" thickBot="1" x14ac:dyDescent="0.45">
      <c r="A27" s="6"/>
      <c r="B27" s="20"/>
      <c r="C27" s="20"/>
      <c r="D27" s="20"/>
      <c r="E27" s="20"/>
      <c r="F27" s="20"/>
      <c r="G27" s="20"/>
      <c r="H27" s="20"/>
      <c r="I27" s="2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23" customFormat="1" ht="23.05" customHeight="1" thickBot="1" x14ac:dyDescent="0.55000000000000004">
      <c r="A28" s="7"/>
      <c r="B28" s="364" t="s">
        <v>2</v>
      </c>
      <c r="C28" s="365"/>
      <c r="D28" s="366"/>
      <c r="E28" s="17" t="s">
        <v>1</v>
      </c>
      <c r="F28" s="17" t="s">
        <v>5</v>
      </c>
      <c r="G28" s="18" t="s">
        <v>0</v>
      </c>
      <c r="H28" s="17" t="s">
        <v>6</v>
      </c>
      <c r="I28" s="19" t="s">
        <v>7</v>
      </c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0" s="5" customFormat="1" ht="30" customHeight="1" x14ac:dyDescent="0.4">
      <c r="A29" s="6"/>
      <c r="B29" s="72">
        <v>1</v>
      </c>
      <c r="C29" s="73"/>
      <c r="D29" s="76" t="s">
        <v>10</v>
      </c>
      <c r="E29" s="77" t="s">
        <v>119</v>
      </c>
      <c r="F29" s="78" t="s">
        <v>89</v>
      </c>
      <c r="G29" s="79">
        <v>2.2999999999999998</v>
      </c>
      <c r="H29" s="80">
        <v>1</v>
      </c>
      <c r="I29" s="81">
        <v>-1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5" customFormat="1" ht="30" customHeight="1" thickBot="1" x14ac:dyDescent="0.45">
      <c r="A30" s="6"/>
      <c r="B30" s="132">
        <v>2</v>
      </c>
      <c r="C30" s="133"/>
      <c r="D30" s="134" t="s">
        <v>10</v>
      </c>
      <c r="E30" s="135" t="s">
        <v>122</v>
      </c>
      <c r="F30" s="136" t="s">
        <v>88</v>
      </c>
      <c r="G30" s="137">
        <v>2.4</v>
      </c>
      <c r="H30" s="138">
        <v>0.5</v>
      </c>
      <c r="I30" s="139">
        <f t="shared" ref="I30" si="2">(G30*H30)-H30</f>
        <v>0.7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37" customFormat="1" ht="25" customHeight="1" x14ac:dyDescent="0.3">
      <c r="A31" s="36"/>
      <c r="B31" s="42"/>
      <c r="C31" s="42"/>
      <c r="D31" s="42"/>
      <c r="E31" s="42"/>
      <c r="F31" s="68">
        <f>SUM(H29:H30)</f>
        <v>1.5</v>
      </c>
      <c r="G31" s="345" t="s">
        <v>111</v>
      </c>
      <c r="H31" s="346"/>
      <c r="I31" s="126">
        <f>SUM(I29:I30)</f>
        <v>-0.30000000000000004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s="40" customFormat="1" ht="24.9" customHeight="1" thickBot="1" x14ac:dyDescent="0.45">
      <c r="A32" s="38"/>
      <c r="B32" s="39"/>
      <c r="C32" s="39"/>
      <c r="D32" s="12"/>
      <c r="E32" s="5"/>
      <c r="F32" s="107"/>
      <c r="G32" s="347" t="s">
        <v>3</v>
      </c>
      <c r="H32" s="348"/>
      <c r="I32" s="127">
        <f>SUM(I29:I30)/SUM(H29:H30)</f>
        <v>-0.20000000000000004</v>
      </c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s="5" customFormat="1" ht="20.8" customHeight="1" thickBot="1" x14ac:dyDescent="0.45">
      <c r="A33" s="6"/>
      <c r="B33" s="20"/>
      <c r="C33" s="20"/>
      <c r="D33" s="20"/>
      <c r="E33" s="20"/>
      <c r="F33" s="20"/>
      <c r="G33" s="20"/>
      <c r="H33" s="20"/>
      <c r="I33" s="2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5" customFormat="1" ht="41.7" customHeight="1" thickBot="1" x14ac:dyDescent="0.45">
      <c r="A34" s="6"/>
      <c r="B34" s="323" t="s">
        <v>128</v>
      </c>
      <c r="C34" s="324"/>
      <c r="D34" s="324"/>
      <c r="E34" s="324"/>
      <c r="F34" s="324"/>
      <c r="G34" s="324"/>
      <c r="H34" s="324"/>
      <c r="I34" s="325"/>
      <c r="K3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5" customFormat="1" ht="20.8" customHeight="1" thickBot="1" x14ac:dyDescent="0.45">
      <c r="A35" s="6"/>
      <c r="B35" s="20"/>
      <c r="C35" s="20"/>
      <c r="D35" s="20"/>
      <c r="E35" s="20"/>
      <c r="F35" s="20"/>
      <c r="G35" s="20"/>
      <c r="H35" s="20"/>
      <c r="I35" s="2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23" customFormat="1" ht="23.05" customHeight="1" thickBot="1" x14ac:dyDescent="0.55000000000000004">
      <c r="A36" s="7"/>
      <c r="B36" s="342" t="s">
        <v>2</v>
      </c>
      <c r="C36" s="343"/>
      <c r="D36" s="344"/>
      <c r="E36" s="69" t="s">
        <v>1</v>
      </c>
      <c r="F36" s="69" t="s">
        <v>5</v>
      </c>
      <c r="G36" s="70" t="s">
        <v>0</v>
      </c>
      <c r="H36" s="69" t="s">
        <v>6</v>
      </c>
      <c r="I36" s="71" t="s">
        <v>7</v>
      </c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s="5" customFormat="1" ht="30" customHeight="1" x14ac:dyDescent="0.4">
      <c r="A37" s="6"/>
      <c r="B37" s="110">
        <v>1</v>
      </c>
      <c r="C37" s="111"/>
      <c r="D37" s="112" t="s">
        <v>9</v>
      </c>
      <c r="E37" s="113" t="s">
        <v>129</v>
      </c>
      <c r="F37" s="114" t="s">
        <v>88</v>
      </c>
      <c r="G37" s="115">
        <v>3.6</v>
      </c>
      <c r="H37" s="116">
        <v>0.5</v>
      </c>
      <c r="I37" s="117">
        <f t="shared" ref="I37:I38" si="3">(G37*H37)-H37</f>
        <v>1.3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5" customFormat="1" ht="30" customHeight="1" thickBot="1" x14ac:dyDescent="0.45">
      <c r="A38" s="6"/>
      <c r="B38" s="132">
        <v>2</v>
      </c>
      <c r="C38" s="133"/>
      <c r="D38" s="134" t="s">
        <v>9</v>
      </c>
      <c r="E38" s="135" t="s">
        <v>99</v>
      </c>
      <c r="F38" s="136" t="s">
        <v>88</v>
      </c>
      <c r="G38" s="137">
        <v>2.56</v>
      </c>
      <c r="H38" s="138">
        <v>1.5</v>
      </c>
      <c r="I38" s="139">
        <f t="shared" si="3"/>
        <v>2.34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37" customFormat="1" ht="25" customHeight="1" x14ac:dyDescent="0.3">
      <c r="A39" s="36"/>
      <c r="B39" s="42"/>
      <c r="C39" s="42"/>
      <c r="D39" s="42"/>
      <c r="E39" s="42"/>
      <c r="F39" s="68">
        <f>SUM(H37:H38)</f>
        <v>2</v>
      </c>
      <c r="G39" s="345" t="s">
        <v>111</v>
      </c>
      <c r="H39" s="346"/>
      <c r="I39" s="126">
        <f>SUM(I37:I38)</f>
        <v>3.6399999999999997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s="40" customFormat="1" ht="25" customHeight="1" thickBot="1" x14ac:dyDescent="0.45">
      <c r="A40" s="38"/>
      <c r="B40" s="39"/>
      <c r="C40" s="39"/>
      <c r="D40" s="12"/>
      <c r="E40" s="5"/>
      <c r="F40" s="107"/>
      <c r="G40" s="347" t="s">
        <v>3</v>
      </c>
      <c r="H40" s="348"/>
      <c r="I40" s="127">
        <f>SUM(I37:I38)/SUM(H37:H38)</f>
        <v>1.8199999999999998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s="5" customFormat="1" ht="20.8" customHeight="1" thickBot="1" x14ac:dyDescent="0.45">
      <c r="A41" s="6"/>
      <c r="B41" s="20"/>
      <c r="C41" s="20"/>
      <c r="D41" s="20"/>
      <c r="E41" s="20"/>
      <c r="F41" s="20"/>
      <c r="G41" s="20"/>
      <c r="H41" s="20"/>
      <c r="I41" s="2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ht="41.7" customHeight="1" thickBot="1" x14ac:dyDescent="0.45">
      <c r="A42" s="6"/>
      <c r="B42" s="323" t="s">
        <v>130</v>
      </c>
      <c r="C42" s="324"/>
      <c r="D42" s="324"/>
      <c r="E42" s="324"/>
      <c r="F42" s="324"/>
      <c r="G42" s="324"/>
      <c r="H42" s="324"/>
      <c r="I42" s="325"/>
      <c r="K4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ht="20.8" customHeight="1" thickBot="1" x14ac:dyDescent="0.45">
      <c r="A43" s="6"/>
      <c r="B43" s="20"/>
      <c r="C43" s="20"/>
      <c r="D43" s="20"/>
      <c r="E43" s="20"/>
      <c r="F43" s="20"/>
      <c r="G43" s="20"/>
      <c r="H43" s="20"/>
      <c r="I43" s="2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23" customFormat="1" ht="23.05" customHeight="1" thickBot="1" x14ac:dyDescent="0.55000000000000004">
      <c r="A44" s="7"/>
      <c r="B44" s="342" t="s">
        <v>2</v>
      </c>
      <c r="C44" s="343"/>
      <c r="D44" s="344"/>
      <c r="E44" s="69" t="s">
        <v>1</v>
      </c>
      <c r="F44" s="69" t="s">
        <v>5</v>
      </c>
      <c r="G44" s="70" t="s">
        <v>0</v>
      </c>
      <c r="H44" s="69" t="s">
        <v>6</v>
      </c>
      <c r="I44" s="71" t="s">
        <v>7</v>
      </c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s="5" customFormat="1" ht="30" customHeight="1" x14ac:dyDescent="0.4">
      <c r="A45" s="6"/>
      <c r="B45" s="110">
        <v>1</v>
      </c>
      <c r="C45" s="111"/>
      <c r="D45" s="112" t="s">
        <v>10</v>
      </c>
      <c r="E45" s="113" t="s">
        <v>92</v>
      </c>
      <c r="F45" s="114" t="s">
        <v>88</v>
      </c>
      <c r="G45" s="115">
        <v>1.6</v>
      </c>
      <c r="H45" s="116">
        <v>2</v>
      </c>
      <c r="I45" s="117">
        <f>(H45*G45)-H45</f>
        <v>1.2000000000000002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ht="30" customHeight="1" x14ac:dyDescent="0.4">
      <c r="A46" s="6"/>
      <c r="B46" s="118">
        <v>2</v>
      </c>
      <c r="C46" s="119"/>
      <c r="D46" s="120" t="s">
        <v>8</v>
      </c>
      <c r="E46" s="129" t="s">
        <v>134</v>
      </c>
      <c r="F46" s="122" t="s">
        <v>88</v>
      </c>
      <c r="G46" s="130">
        <v>1.8</v>
      </c>
      <c r="H46" s="124">
        <v>1</v>
      </c>
      <c r="I46" s="131">
        <f t="shared" ref="I46" si="4">(H46*G46)-H46</f>
        <v>0.8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ht="30" customHeight="1" x14ac:dyDescent="0.4">
      <c r="A47" s="6"/>
      <c r="B47" s="118">
        <v>3</v>
      </c>
      <c r="C47" s="119"/>
      <c r="D47" s="120" t="s">
        <v>9</v>
      </c>
      <c r="E47" s="129" t="s">
        <v>137</v>
      </c>
      <c r="F47" s="122" t="s">
        <v>88</v>
      </c>
      <c r="G47" s="130">
        <v>2.17</v>
      </c>
      <c r="H47" s="124">
        <v>1.5</v>
      </c>
      <c r="I47" s="131">
        <f t="shared" ref="I47" si="5">(H47*G47)-H47</f>
        <v>1.7549999999999999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ht="30" customHeight="1" x14ac:dyDescent="0.4">
      <c r="A48" s="6"/>
      <c r="B48" s="28">
        <v>4</v>
      </c>
      <c r="C48" s="24"/>
      <c r="D48" s="13" t="s">
        <v>9</v>
      </c>
      <c r="E48" s="34" t="s">
        <v>138</v>
      </c>
      <c r="F48" s="1" t="s">
        <v>89</v>
      </c>
      <c r="G48" s="30">
        <v>3</v>
      </c>
      <c r="H48" s="25">
        <v>1</v>
      </c>
      <c r="I48" s="43">
        <v>-1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ht="30" customHeight="1" thickBot="1" x14ac:dyDescent="0.45">
      <c r="A49" s="6"/>
      <c r="B49" s="132">
        <v>5</v>
      </c>
      <c r="C49" s="133"/>
      <c r="D49" s="134" t="s">
        <v>9</v>
      </c>
      <c r="E49" s="135" t="s">
        <v>139</v>
      </c>
      <c r="F49" s="136" t="s">
        <v>88</v>
      </c>
      <c r="G49" s="137">
        <v>2.85</v>
      </c>
      <c r="H49" s="138">
        <v>1</v>
      </c>
      <c r="I49" s="139">
        <f t="shared" ref="I49" si="6">(H49*G49)-H49</f>
        <v>1.85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37" customFormat="1" ht="25" customHeight="1" x14ac:dyDescent="0.3">
      <c r="A50" s="36"/>
      <c r="B50" s="42"/>
      <c r="C50" s="42"/>
      <c r="D50" s="42"/>
      <c r="E50" s="42"/>
      <c r="F50" s="68">
        <f>SUM(H45:H49)</f>
        <v>6.5</v>
      </c>
      <c r="G50" s="345" t="s">
        <v>111</v>
      </c>
      <c r="H50" s="346"/>
      <c r="I50" s="126">
        <f>SUM(I45:I49)</f>
        <v>4.6050000000000004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</row>
    <row r="51" spans="1:30" s="40" customFormat="1" ht="25" customHeight="1" thickBot="1" x14ac:dyDescent="0.45">
      <c r="A51" s="38"/>
      <c r="B51" s="39"/>
      <c r="C51" s="39"/>
      <c r="D51" s="12"/>
      <c r="E51" s="5"/>
      <c r="F51" s="107"/>
      <c r="G51" s="347" t="s">
        <v>3</v>
      </c>
      <c r="H51" s="348"/>
      <c r="I51" s="127">
        <f>SUM(I45:I49)/SUM(H45:H49)</f>
        <v>0.70846153846153848</v>
      </c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s="5" customFormat="1" ht="20.8" customHeight="1" thickBot="1" x14ac:dyDescent="0.45">
      <c r="A52" s="6"/>
      <c r="B52" s="20"/>
      <c r="C52" s="20"/>
      <c r="D52" s="20"/>
      <c r="E52" s="20"/>
      <c r="F52" s="20"/>
      <c r="G52" s="20"/>
      <c r="H52" s="20"/>
      <c r="I52" s="2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5" customFormat="1" ht="41.7" customHeight="1" thickBot="1" x14ac:dyDescent="0.45">
      <c r="A53" s="6"/>
      <c r="B53" s="323" t="s">
        <v>131</v>
      </c>
      <c r="C53" s="324"/>
      <c r="D53" s="324"/>
      <c r="E53" s="324"/>
      <c r="F53" s="324"/>
      <c r="G53" s="324"/>
      <c r="H53" s="324"/>
      <c r="I53" s="325"/>
      <c r="K5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5" customFormat="1" ht="20.8" customHeight="1" thickBot="1" x14ac:dyDescent="0.45">
      <c r="A54" s="6"/>
      <c r="B54" s="20"/>
      <c r="C54" s="20"/>
      <c r="D54" s="20"/>
      <c r="E54" s="20"/>
      <c r="F54" s="20"/>
      <c r="G54" s="20"/>
      <c r="H54" s="20"/>
      <c r="I54" s="2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23" customFormat="1" ht="23.05" customHeight="1" thickBot="1" x14ac:dyDescent="0.55000000000000004">
      <c r="A55" s="7"/>
      <c r="B55" s="364" t="s">
        <v>2</v>
      </c>
      <c r="C55" s="365"/>
      <c r="D55" s="366"/>
      <c r="E55" s="17" t="s">
        <v>1</v>
      </c>
      <c r="F55" s="17" t="s">
        <v>5</v>
      </c>
      <c r="G55" s="18" t="s">
        <v>0</v>
      </c>
      <c r="H55" s="17" t="s">
        <v>6</v>
      </c>
      <c r="I55" s="19" t="s">
        <v>7</v>
      </c>
      <c r="J55" s="21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s="5" customFormat="1" ht="30" customHeight="1" x14ac:dyDescent="0.4">
      <c r="A56" s="6"/>
      <c r="B56" s="110">
        <v>1</v>
      </c>
      <c r="C56" s="111"/>
      <c r="D56" s="112" t="s">
        <v>10</v>
      </c>
      <c r="E56" s="113" t="s">
        <v>135</v>
      </c>
      <c r="F56" s="128" t="s">
        <v>88</v>
      </c>
      <c r="G56" s="115">
        <v>2.62</v>
      </c>
      <c r="H56" s="116">
        <v>0.75</v>
      </c>
      <c r="I56" s="117">
        <f t="shared" ref="I56:I57" si="7">(G56*H56)-H56</f>
        <v>1.2150000000000001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ht="30" customHeight="1" thickBot="1" x14ac:dyDescent="0.45">
      <c r="A57" s="6"/>
      <c r="B57" s="132">
        <v>2</v>
      </c>
      <c r="C57" s="133"/>
      <c r="D57" s="134" t="s">
        <v>9</v>
      </c>
      <c r="E57" s="135" t="s">
        <v>141</v>
      </c>
      <c r="F57" s="136" t="s">
        <v>88</v>
      </c>
      <c r="G57" s="137">
        <v>2.13</v>
      </c>
      <c r="H57" s="138">
        <v>0.5</v>
      </c>
      <c r="I57" s="139">
        <f t="shared" si="7"/>
        <v>0.56499999999999995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37" customFormat="1" ht="25" customHeight="1" x14ac:dyDescent="0.3">
      <c r="A58" s="36"/>
      <c r="B58" s="42"/>
      <c r="C58" s="42"/>
      <c r="D58" s="42"/>
      <c r="E58" s="42"/>
      <c r="F58" s="68">
        <f>SUM(H56:H57)</f>
        <v>1.25</v>
      </c>
      <c r="G58" s="345" t="s">
        <v>111</v>
      </c>
      <c r="H58" s="346"/>
      <c r="I58" s="126">
        <f>SUM(I56:I57)</f>
        <v>1.78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pans="1:30" s="40" customFormat="1" ht="25" customHeight="1" thickBot="1" x14ac:dyDescent="0.45">
      <c r="A59" s="38"/>
      <c r="B59" s="39"/>
      <c r="C59" s="39"/>
      <c r="D59" s="12"/>
      <c r="E59" s="5"/>
      <c r="F59" s="107"/>
      <c r="G59" s="347" t="s">
        <v>3</v>
      </c>
      <c r="H59" s="348"/>
      <c r="I59" s="127">
        <f>SUM(I56:I57)/SUM(H56:H57)</f>
        <v>1.4239999999999999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0" s="5" customFormat="1" ht="20.8" customHeight="1" thickBot="1" x14ac:dyDescent="0.45">
      <c r="A60" s="6"/>
      <c r="B60" s="20"/>
      <c r="C60" s="20"/>
      <c r="D60" s="20"/>
      <c r="E60" s="20"/>
      <c r="F60" s="20"/>
      <c r="G60" s="20"/>
      <c r="H60" s="20"/>
      <c r="I60" s="2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5" customFormat="1" ht="41.7" customHeight="1" thickBot="1" x14ac:dyDescent="0.45">
      <c r="A61" s="6"/>
      <c r="B61" s="323" t="s">
        <v>132</v>
      </c>
      <c r="C61" s="324"/>
      <c r="D61" s="324"/>
      <c r="E61" s="324"/>
      <c r="F61" s="324"/>
      <c r="G61" s="324"/>
      <c r="H61" s="324"/>
      <c r="I61" s="325"/>
      <c r="K6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5" customFormat="1" ht="20.8" customHeight="1" thickBot="1" x14ac:dyDescent="0.45">
      <c r="A62" s="6"/>
      <c r="B62" s="20"/>
      <c r="C62" s="20"/>
      <c r="D62" s="20"/>
      <c r="E62" s="20"/>
      <c r="F62" s="20"/>
      <c r="G62" s="20"/>
      <c r="H62" s="20"/>
      <c r="I62" s="2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23" customFormat="1" ht="23.05" customHeight="1" thickBot="1" x14ac:dyDescent="0.55000000000000004">
      <c r="A63" s="7"/>
      <c r="B63" s="342" t="s">
        <v>2</v>
      </c>
      <c r="C63" s="343"/>
      <c r="D63" s="344"/>
      <c r="E63" s="69" t="s">
        <v>1</v>
      </c>
      <c r="F63" s="69" t="s">
        <v>5</v>
      </c>
      <c r="G63" s="70" t="s">
        <v>0</v>
      </c>
      <c r="H63" s="69" t="s">
        <v>6</v>
      </c>
      <c r="I63" s="71" t="s">
        <v>7</v>
      </c>
      <c r="J63" s="21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s="5" customFormat="1" ht="30" customHeight="1" x14ac:dyDescent="0.4">
      <c r="A64" s="6"/>
      <c r="B64" s="72">
        <v>1</v>
      </c>
      <c r="C64" s="73"/>
      <c r="D64" s="76" t="s">
        <v>10</v>
      </c>
      <c r="E64" s="77" t="s">
        <v>133</v>
      </c>
      <c r="F64" s="78" t="s">
        <v>89</v>
      </c>
      <c r="G64" s="79">
        <v>3.2</v>
      </c>
      <c r="H64" s="80">
        <v>0.5</v>
      </c>
      <c r="I64" s="81">
        <v>-0.5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ht="30" customHeight="1" x14ac:dyDescent="0.4">
      <c r="A65" s="6"/>
      <c r="B65" s="118">
        <v>2</v>
      </c>
      <c r="C65" s="119"/>
      <c r="D65" s="120" t="s">
        <v>10</v>
      </c>
      <c r="E65" s="129" t="s">
        <v>136</v>
      </c>
      <c r="F65" s="122" t="s">
        <v>88</v>
      </c>
      <c r="G65" s="130">
        <v>4.5</v>
      </c>
      <c r="H65" s="124">
        <v>0.5</v>
      </c>
      <c r="I65" s="131">
        <f t="shared" ref="I65" si="8">(G65*H65)-H65</f>
        <v>1.75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5" customFormat="1" ht="30" customHeight="1" thickBot="1" x14ac:dyDescent="0.45">
      <c r="A66" s="6"/>
      <c r="B66" s="132">
        <v>3</v>
      </c>
      <c r="C66" s="133"/>
      <c r="D66" s="134" t="s">
        <v>9</v>
      </c>
      <c r="E66" s="135" t="s">
        <v>140</v>
      </c>
      <c r="F66" s="136" t="s">
        <v>88</v>
      </c>
      <c r="G66" s="137">
        <v>2.4700000000000002</v>
      </c>
      <c r="H66" s="138">
        <v>0.5</v>
      </c>
      <c r="I66" s="139">
        <f t="shared" ref="I66" si="9">(G66*H66)-H66</f>
        <v>0.7350000000000001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37" customFormat="1" ht="25" customHeight="1" x14ac:dyDescent="0.3">
      <c r="A67" s="36"/>
      <c r="B67" s="42"/>
      <c r="C67" s="42"/>
      <c r="D67" s="42"/>
      <c r="E67" s="42"/>
      <c r="F67" s="68">
        <f>SUM(H64:H66)</f>
        <v>1.5</v>
      </c>
      <c r="G67" s="345" t="s">
        <v>111</v>
      </c>
      <c r="H67" s="346"/>
      <c r="I67" s="126">
        <f>SUM(I64:I66)</f>
        <v>1.9850000000000001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</row>
    <row r="68" spans="1:30" s="40" customFormat="1" ht="25" customHeight="1" thickBot="1" x14ac:dyDescent="0.45">
      <c r="A68" s="38"/>
      <c r="B68" s="39"/>
      <c r="C68" s="39"/>
      <c r="D68" s="12"/>
      <c r="E68" s="5"/>
      <c r="F68" s="107"/>
      <c r="G68" s="347" t="s">
        <v>3</v>
      </c>
      <c r="H68" s="348"/>
      <c r="I68" s="127">
        <f>SUM(I64:I66)/SUM(H64:H66)</f>
        <v>1.3233333333333335</v>
      </c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 s="5" customFormat="1" ht="20.8" customHeight="1" thickBot="1" x14ac:dyDescent="0.45">
      <c r="A69" s="6"/>
      <c r="B69" s="20"/>
      <c r="C69" s="20"/>
      <c r="D69" s="20"/>
      <c r="E69" s="20"/>
      <c r="F69" s="20"/>
      <c r="G69" s="20"/>
      <c r="H69" s="20"/>
      <c r="I69" s="2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ht="41.7" customHeight="1" thickBot="1" x14ac:dyDescent="0.45">
      <c r="A70" s="6"/>
      <c r="B70" s="323" t="s">
        <v>83</v>
      </c>
      <c r="C70" s="324"/>
      <c r="D70" s="324"/>
      <c r="E70" s="324"/>
      <c r="F70" s="324"/>
      <c r="G70" s="324"/>
      <c r="H70" s="324"/>
      <c r="I70" s="325"/>
      <c r="K70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5" customFormat="1" ht="20.8" customHeight="1" thickBot="1" x14ac:dyDescent="0.45">
      <c r="A71" s="6"/>
      <c r="B71" s="20"/>
      <c r="C71" s="20"/>
      <c r="D71" s="20"/>
      <c r="E71" s="20"/>
      <c r="F71" s="20"/>
      <c r="G71" s="20"/>
      <c r="H71" s="20"/>
      <c r="I71" s="2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23" customFormat="1" ht="23.05" customHeight="1" thickBot="1" x14ac:dyDescent="0.55000000000000004">
      <c r="A72" s="7"/>
      <c r="B72" s="342" t="s">
        <v>2</v>
      </c>
      <c r="C72" s="343"/>
      <c r="D72" s="344"/>
      <c r="E72" s="69" t="s">
        <v>1</v>
      </c>
      <c r="F72" s="69" t="s">
        <v>5</v>
      </c>
      <c r="G72" s="70" t="s">
        <v>0</v>
      </c>
      <c r="H72" s="69" t="s">
        <v>6</v>
      </c>
      <c r="I72" s="71" t="s">
        <v>7</v>
      </c>
      <c r="J72" s="2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pans="1:30" s="5" customFormat="1" ht="30" customHeight="1" x14ac:dyDescent="0.4">
      <c r="A73" s="6"/>
      <c r="B73" s="72">
        <v>1</v>
      </c>
      <c r="C73" s="73"/>
      <c r="D73" s="76" t="s">
        <v>10</v>
      </c>
      <c r="E73" s="77" t="s">
        <v>100</v>
      </c>
      <c r="F73" s="78" t="s">
        <v>89</v>
      </c>
      <c r="G73" s="79">
        <v>1.83</v>
      </c>
      <c r="H73" s="80">
        <v>1</v>
      </c>
      <c r="I73" s="81">
        <v>-1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ht="30" customHeight="1" x14ac:dyDescent="0.4">
      <c r="A74" s="6"/>
      <c r="B74" s="28">
        <v>2</v>
      </c>
      <c r="C74" s="24"/>
      <c r="D74" s="13" t="s">
        <v>10</v>
      </c>
      <c r="E74" s="34" t="s">
        <v>115</v>
      </c>
      <c r="F74" s="1" t="s">
        <v>89</v>
      </c>
      <c r="G74" s="30">
        <v>2.33</v>
      </c>
      <c r="H74" s="25">
        <v>1</v>
      </c>
      <c r="I74" s="43">
        <v>-1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ht="30" customHeight="1" x14ac:dyDescent="0.4">
      <c r="A75" s="6"/>
      <c r="B75" s="28">
        <v>2</v>
      </c>
      <c r="C75" s="24"/>
      <c r="D75" s="13" t="s">
        <v>10</v>
      </c>
      <c r="E75" s="34" t="s">
        <v>101</v>
      </c>
      <c r="F75" s="1" t="s">
        <v>89</v>
      </c>
      <c r="G75" s="30">
        <v>2.1</v>
      </c>
      <c r="H75" s="25">
        <v>1</v>
      </c>
      <c r="I75" s="43">
        <v>-1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5" customFormat="1" ht="30" customHeight="1" x14ac:dyDescent="0.4">
      <c r="A76" s="6"/>
      <c r="B76" s="118">
        <v>3</v>
      </c>
      <c r="C76" s="119"/>
      <c r="D76" s="120" t="s">
        <v>10</v>
      </c>
      <c r="E76" s="129" t="s">
        <v>102</v>
      </c>
      <c r="F76" s="122" t="s">
        <v>88</v>
      </c>
      <c r="G76" s="130">
        <v>3.25</v>
      </c>
      <c r="H76" s="124">
        <v>0.5</v>
      </c>
      <c r="I76" s="131">
        <f t="shared" ref="I76:I86" si="10">(G76*H76)-H76</f>
        <v>1.125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ht="30" customHeight="1" x14ac:dyDescent="0.4">
      <c r="A77" s="6"/>
      <c r="B77" s="118">
        <v>4</v>
      </c>
      <c r="C77" s="119"/>
      <c r="D77" s="120" t="s">
        <v>10</v>
      </c>
      <c r="E77" s="129" t="s">
        <v>103</v>
      </c>
      <c r="F77" s="122" t="s">
        <v>88</v>
      </c>
      <c r="G77" s="130">
        <v>1.8</v>
      </c>
      <c r="H77" s="124">
        <v>1</v>
      </c>
      <c r="I77" s="131">
        <f t="shared" si="10"/>
        <v>0.8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ht="30" customHeight="1" x14ac:dyDescent="0.4">
      <c r="A78" s="6"/>
      <c r="B78" s="28">
        <v>5</v>
      </c>
      <c r="C78" s="24"/>
      <c r="D78" s="13" t="s">
        <v>10</v>
      </c>
      <c r="E78" s="34" t="s">
        <v>112</v>
      </c>
      <c r="F78" s="1" t="s">
        <v>89</v>
      </c>
      <c r="G78" s="30">
        <v>1.95</v>
      </c>
      <c r="H78" s="25">
        <v>1</v>
      </c>
      <c r="I78" s="43">
        <v>-1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ht="30" customHeight="1" x14ac:dyDescent="0.4">
      <c r="A79" s="6"/>
      <c r="B79" s="28">
        <v>6</v>
      </c>
      <c r="C79" s="24"/>
      <c r="D79" s="13" t="s">
        <v>10</v>
      </c>
      <c r="E79" s="34" t="s">
        <v>113</v>
      </c>
      <c r="F79" s="1" t="s">
        <v>89</v>
      </c>
      <c r="G79" s="30">
        <v>1.6</v>
      </c>
      <c r="H79" s="25">
        <v>1.5</v>
      </c>
      <c r="I79" s="43">
        <v>-1.5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ht="30" customHeight="1" x14ac:dyDescent="0.4">
      <c r="A80" s="6"/>
      <c r="B80" s="118">
        <v>7</v>
      </c>
      <c r="C80" s="119"/>
      <c r="D80" s="120" t="s">
        <v>10</v>
      </c>
      <c r="E80" s="129" t="s">
        <v>104</v>
      </c>
      <c r="F80" s="122" t="s">
        <v>88</v>
      </c>
      <c r="G80" s="130">
        <v>1.74</v>
      </c>
      <c r="H80" s="124">
        <v>1</v>
      </c>
      <c r="I80" s="131">
        <f>(H80*G80)-H80</f>
        <v>0.74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ht="30" customHeight="1" x14ac:dyDescent="0.4">
      <c r="A81" s="6"/>
      <c r="B81" s="82">
        <v>8</v>
      </c>
      <c r="C81" s="83"/>
      <c r="D81" s="91" t="s">
        <v>9</v>
      </c>
      <c r="E81" s="92" t="s">
        <v>114</v>
      </c>
      <c r="F81" s="93" t="s">
        <v>91</v>
      </c>
      <c r="G81" s="94">
        <v>3</v>
      </c>
      <c r="H81" s="95">
        <v>0.75</v>
      </c>
      <c r="I81" s="96">
        <v>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5" customFormat="1" ht="30" customHeight="1" x14ac:dyDescent="0.4">
      <c r="A82" s="6"/>
      <c r="B82" s="28">
        <v>9</v>
      </c>
      <c r="C82" s="24"/>
      <c r="D82" s="13" t="s">
        <v>9</v>
      </c>
      <c r="E82" s="34" t="s">
        <v>142</v>
      </c>
      <c r="F82" s="1" t="s">
        <v>89</v>
      </c>
      <c r="G82" s="30">
        <v>1.85</v>
      </c>
      <c r="H82" s="25">
        <v>1</v>
      </c>
      <c r="I82" s="43">
        <v>-1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5" customFormat="1" ht="30" customHeight="1" x14ac:dyDescent="0.4">
      <c r="A83" s="6"/>
      <c r="B83" s="118">
        <v>10</v>
      </c>
      <c r="C83" s="119"/>
      <c r="D83" s="120" t="s">
        <v>9</v>
      </c>
      <c r="E83" s="129" t="s">
        <v>104</v>
      </c>
      <c r="F83" s="122" t="s">
        <v>88</v>
      </c>
      <c r="G83" s="130">
        <v>1.74</v>
      </c>
      <c r="H83" s="124">
        <v>1.25</v>
      </c>
      <c r="I83" s="131">
        <f t="shared" si="10"/>
        <v>0.92499999999999982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ht="30" customHeight="1" x14ac:dyDescent="0.4">
      <c r="A84" s="6"/>
      <c r="B84" s="118">
        <v>11</v>
      </c>
      <c r="C84" s="119"/>
      <c r="D84" s="120" t="s">
        <v>9</v>
      </c>
      <c r="E84" s="129" t="s">
        <v>105</v>
      </c>
      <c r="F84" s="122" t="s">
        <v>88</v>
      </c>
      <c r="G84" s="130">
        <v>7.5</v>
      </c>
      <c r="H84" s="124">
        <v>0.25</v>
      </c>
      <c r="I84" s="131">
        <f t="shared" si="10"/>
        <v>1.625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ht="30" customHeight="1" x14ac:dyDescent="0.4">
      <c r="A85" s="6"/>
      <c r="B85" s="118">
        <v>12</v>
      </c>
      <c r="C85" s="119"/>
      <c r="D85" s="120" t="s">
        <v>9</v>
      </c>
      <c r="E85" s="129" t="s">
        <v>106</v>
      </c>
      <c r="F85" s="122" t="s">
        <v>88</v>
      </c>
      <c r="G85" s="130">
        <v>1.75</v>
      </c>
      <c r="H85" s="124">
        <v>1</v>
      </c>
      <c r="I85" s="131">
        <f t="shared" si="10"/>
        <v>0.75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ht="30" customHeight="1" x14ac:dyDescent="0.4">
      <c r="A86" s="6"/>
      <c r="B86" s="118">
        <v>13</v>
      </c>
      <c r="C86" s="119"/>
      <c r="D86" s="120" t="s">
        <v>9</v>
      </c>
      <c r="E86" s="129" t="s">
        <v>107</v>
      </c>
      <c r="F86" s="122" t="s">
        <v>88</v>
      </c>
      <c r="G86" s="130">
        <v>4</v>
      </c>
      <c r="H86" s="124">
        <v>0.25</v>
      </c>
      <c r="I86" s="131">
        <f t="shared" si="10"/>
        <v>0.75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ht="30" customHeight="1" x14ac:dyDescent="0.4">
      <c r="A87" s="6"/>
      <c r="B87" s="28">
        <v>14</v>
      </c>
      <c r="C87" s="24"/>
      <c r="D87" s="13" t="s">
        <v>9</v>
      </c>
      <c r="E87" s="34" t="s">
        <v>108</v>
      </c>
      <c r="F87" s="1" t="s">
        <v>89</v>
      </c>
      <c r="G87" s="30">
        <v>11</v>
      </c>
      <c r="H87" s="25">
        <v>0.25</v>
      </c>
      <c r="I87" s="43">
        <v>-0.25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ht="30" customHeight="1" x14ac:dyDescent="0.4">
      <c r="A88" s="6"/>
      <c r="B88" s="28">
        <v>15</v>
      </c>
      <c r="C88" s="24"/>
      <c r="D88" s="13" t="s">
        <v>9</v>
      </c>
      <c r="E88" s="34" t="s">
        <v>109</v>
      </c>
      <c r="F88" s="1" t="s">
        <v>89</v>
      </c>
      <c r="G88" s="30">
        <v>1.95</v>
      </c>
      <c r="H88" s="25">
        <v>1</v>
      </c>
      <c r="I88" s="43">
        <v>-1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ht="30" customHeight="1" x14ac:dyDescent="0.4">
      <c r="A89" s="6"/>
      <c r="B89" s="28">
        <v>16</v>
      </c>
      <c r="C89" s="24"/>
      <c r="D89" s="13" t="s">
        <v>9</v>
      </c>
      <c r="E89" s="34" t="s">
        <v>116</v>
      </c>
      <c r="F89" s="1" t="s">
        <v>89</v>
      </c>
      <c r="G89" s="30">
        <v>2.59</v>
      </c>
      <c r="H89" s="25">
        <v>0.75</v>
      </c>
      <c r="I89" s="43">
        <v>-0.75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ht="30" customHeight="1" thickBot="1" x14ac:dyDescent="0.45">
      <c r="A90" s="6"/>
      <c r="B90" s="29">
        <v>17</v>
      </c>
      <c r="C90" s="26"/>
      <c r="D90" s="16" t="s">
        <v>9</v>
      </c>
      <c r="E90" s="90" t="s">
        <v>110</v>
      </c>
      <c r="F90" s="15" t="s">
        <v>89</v>
      </c>
      <c r="G90" s="32">
        <v>1.92</v>
      </c>
      <c r="H90" s="27">
        <v>1</v>
      </c>
      <c r="I90" s="45">
        <v>-1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37" customFormat="1" ht="25" customHeight="1" x14ac:dyDescent="0.3">
      <c r="A91" s="36"/>
      <c r="B91" s="42"/>
      <c r="C91" s="42"/>
      <c r="D91" s="42"/>
      <c r="E91" s="42"/>
      <c r="F91" s="68">
        <f>SUM(H73:H90)</f>
        <v>15.5</v>
      </c>
      <c r="G91" s="351" t="s">
        <v>111</v>
      </c>
      <c r="H91" s="352"/>
      <c r="I91" s="108">
        <f>SUM(I73:I90)</f>
        <v>-2.7850000000000001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pans="1:30" s="40" customFormat="1" ht="25" customHeight="1" thickBot="1" x14ac:dyDescent="0.45">
      <c r="A92" s="38"/>
      <c r="B92" s="39"/>
      <c r="C92" s="39"/>
      <c r="D92" s="12"/>
      <c r="E92" s="5"/>
      <c r="F92" s="107"/>
      <c r="G92" s="349" t="s">
        <v>3</v>
      </c>
      <c r="H92" s="350"/>
      <c r="I92" s="109">
        <f>SUM(I73:I90)/SUM(H73:H90)</f>
        <v>-0.17967741935483872</v>
      </c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</row>
    <row r="93" spans="1:30" s="5" customFormat="1" ht="20.8" customHeight="1" thickBot="1" x14ac:dyDescent="0.45">
      <c r="A93" s="6"/>
      <c r="B93" s="20"/>
      <c r="C93" s="20"/>
      <c r="D93" s="20"/>
      <c r="E93" s="20"/>
      <c r="F93" s="20"/>
      <c r="G93" s="20"/>
      <c r="H93" s="20"/>
      <c r="I93" s="2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ht="41.7" customHeight="1" thickBot="1" x14ac:dyDescent="0.45">
      <c r="A94" s="6"/>
      <c r="B94" s="323" t="s">
        <v>143</v>
      </c>
      <c r="C94" s="324"/>
      <c r="D94" s="324"/>
      <c r="E94" s="324"/>
      <c r="F94" s="324"/>
      <c r="G94" s="324"/>
      <c r="H94" s="324"/>
      <c r="I94" s="325"/>
      <c r="K9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ht="20.8" customHeight="1" thickBot="1" x14ac:dyDescent="0.45">
      <c r="A95" s="6"/>
      <c r="B95" s="20"/>
      <c r="C95" s="20"/>
      <c r="D95" s="20"/>
      <c r="E95" s="20"/>
      <c r="F95" s="20"/>
      <c r="G95" s="20"/>
      <c r="H95" s="20"/>
      <c r="I95" s="2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23" customFormat="1" ht="23.05" customHeight="1" thickBot="1" x14ac:dyDescent="0.55000000000000004">
      <c r="A96" s="7"/>
      <c r="B96" s="342" t="s">
        <v>2</v>
      </c>
      <c r="C96" s="343"/>
      <c r="D96" s="344"/>
      <c r="E96" s="69" t="s">
        <v>1</v>
      </c>
      <c r="F96" s="69" t="s">
        <v>5</v>
      </c>
      <c r="G96" s="70" t="s">
        <v>0</v>
      </c>
      <c r="H96" s="69" t="s">
        <v>6</v>
      </c>
      <c r="I96" s="71" t="s">
        <v>7</v>
      </c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1:30" s="5" customFormat="1" ht="30" customHeight="1" x14ac:dyDescent="0.4">
      <c r="A97" s="6"/>
      <c r="B97" s="110">
        <v>1</v>
      </c>
      <c r="C97" s="111"/>
      <c r="D97" s="112" t="s">
        <v>9</v>
      </c>
      <c r="E97" s="113" t="s">
        <v>144</v>
      </c>
      <c r="F97" s="114" t="s">
        <v>88</v>
      </c>
      <c r="G97" s="115">
        <v>1.6</v>
      </c>
      <c r="H97" s="116">
        <v>2</v>
      </c>
      <c r="I97" s="117">
        <f t="shared" ref="I97:I101" si="11">(G97*H97)-H97</f>
        <v>1.2000000000000002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ht="30" customHeight="1" x14ac:dyDescent="0.4">
      <c r="A98" s="6"/>
      <c r="B98" s="118">
        <v>2</v>
      </c>
      <c r="C98" s="119"/>
      <c r="D98" s="120" t="s">
        <v>9</v>
      </c>
      <c r="E98" s="129" t="s">
        <v>145</v>
      </c>
      <c r="F98" s="122" t="s">
        <v>88</v>
      </c>
      <c r="G98" s="130">
        <v>1.6</v>
      </c>
      <c r="H98" s="124">
        <v>2</v>
      </c>
      <c r="I98" s="131">
        <f t="shared" si="11"/>
        <v>1.2000000000000002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ht="30" customHeight="1" x14ac:dyDescent="0.4">
      <c r="A99" s="6"/>
      <c r="B99" s="118">
        <v>3</v>
      </c>
      <c r="C99" s="119"/>
      <c r="D99" s="120" t="s">
        <v>9</v>
      </c>
      <c r="E99" s="129" t="s">
        <v>146</v>
      </c>
      <c r="F99" s="122" t="s">
        <v>88</v>
      </c>
      <c r="G99" s="130">
        <v>2.54</v>
      </c>
      <c r="H99" s="124">
        <v>1</v>
      </c>
      <c r="I99" s="131">
        <f t="shared" si="11"/>
        <v>1.54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ht="30" customHeight="1" x14ac:dyDescent="0.4">
      <c r="A100" s="6"/>
      <c r="B100" s="118">
        <v>4</v>
      </c>
      <c r="C100" s="119"/>
      <c r="D100" s="120" t="s">
        <v>9</v>
      </c>
      <c r="E100" s="129" t="s">
        <v>147</v>
      </c>
      <c r="F100" s="122" t="s">
        <v>88</v>
      </c>
      <c r="G100" s="130">
        <v>3</v>
      </c>
      <c r="H100" s="124">
        <v>1</v>
      </c>
      <c r="I100" s="131">
        <f t="shared" si="11"/>
        <v>2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ht="30" customHeight="1" thickBot="1" x14ac:dyDescent="0.45">
      <c r="A101" s="6"/>
      <c r="B101" s="132">
        <v>5</v>
      </c>
      <c r="C101" s="133"/>
      <c r="D101" s="134" t="s">
        <v>9</v>
      </c>
      <c r="E101" s="135" t="s">
        <v>148</v>
      </c>
      <c r="F101" s="136" t="s">
        <v>88</v>
      </c>
      <c r="G101" s="137">
        <v>3.4</v>
      </c>
      <c r="H101" s="138">
        <v>0.5</v>
      </c>
      <c r="I101" s="139">
        <f t="shared" si="11"/>
        <v>1.2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37" customFormat="1" ht="25" customHeight="1" x14ac:dyDescent="0.3">
      <c r="A102" s="36"/>
      <c r="B102" s="42"/>
      <c r="C102" s="42"/>
      <c r="D102" s="42"/>
      <c r="E102" s="42"/>
      <c r="F102" s="68">
        <f>SUM(H97:H101)</f>
        <v>6.5</v>
      </c>
      <c r="G102" s="345" t="s">
        <v>111</v>
      </c>
      <c r="H102" s="346"/>
      <c r="I102" s="126">
        <f>SUM(I97:I101)</f>
        <v>7.1400000000000006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</row>
    <row r="103" spans="1:30" s="40" customFormat="1" ht="25" customHeight="1" thickBot="1" x14ac:dyDescent="0.45">
      <c r="A103" s="38"/>
      <c r="B103" s="39"/>
      <c r="C103" s="39"/>
      <c r="D103" s="12"/>
      <c r="E103" s="5"/>
      <c r="F103" s="107"/>
      <c r="G103" s="347" t="s">
        <v>3</v>
      </c>
      <c r="H103" s="348"/>
      <c r="I103" s="127">
        <f>SUM(I97:I101)/SUM(H97:H101)</f>
        <v>1.0984615384615386</v>
      </c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</row>
    <row r="104" spans="1:30" s="5" customFormat="1" x14ac:dyDescent="0.4">
      <c r="A104" s="6"/>
      <c r="B104" s="8"/>
      <c r="C104" s="8"/>
      <c r="D104" s="12"/>
      <c r="E104" s="8"/>
      <c r="F104" s="8"/>
      <c r="G104" s="9"/>
      <c r="H104" s="8"/>
      <c r="I104" s="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ht="15" thickBot="1" x14ac:dyDescent="0.45">
      <c r="A105" s="6"/>
      <c r="B105" s="8"/>
      <c r="C105" s="8"/>
      <c r="D105" s="12"/>
      <c r="E105" s="8"/>
      <c r="F105" s="8"/>
      <c r="G105" s="9"/>
      <c r="H105" s="8"/>
      <c r="I105" s="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ht="41.7" customHeight="1" thickBot="1" x14ac:dyDescent="0.45">
      <c r="A106" s="6"/>
      <c r="B106" s="323" t="s">
        <v>90</v>
      </c>
      <c r="C106" s="324"/>
      <c r="D106" s="324"/>
      <c r="E106" s="324"/>
      <c r="F106" s="324"/>
      <c r="G106" s="324"/>
      <c r="H106" s="324"/>
      <c r="I106" s="325"/>
      <c r="K106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ht="20.8" customHeight="1" thickBot="1" x14ac:dyDescent="0.45">
      <c r="A107" s="6"/>
      <c r="B107" s="20"/>
      <c r="C107" s="20"/>
      <c r="D107" s="20"/>
      <c r="E107" s="20"/>
      <c r="F107" s="20"/>
      <c r="G107" s="20"/>
      <c r="H107" s="20"/>
      <c r="I107" s="2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23" customFormat="1" ht="23.05" customHeight="1" thickBot="1" x14ac:dyDescent="0.55000000000000004">
      <c r="A108" s="7"/>
      <c r="B108" s="342" t="s">
        <v>2</v>
      </c>
      <c r="C108" s="343"/>
      <c r="D108" s="344"/>
      <c r="E108" s="69" t="s">
        <v>1</v>
      </c>
      <c r="F108" s="69" t="s">
        <v>5</v>
      </c>
      <c r="G108" s="70" t="s">
        <v>0</v>
      </c>
      <c r="H108" s="69" t="s">
        <v>6</v>
      </c>
      <c r="I108" s="71" t="s">
        <v>7</v>
      </c>
      <c r="J108" s="21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s="5" customFormat="1" ht="30" customHeight="1" x14ac:dyDescent="0.4">
      <c r="A109" s="6"/>
      <c r="B109" s="72">
        <v>1</v>
      </c>
      <c r="C109" s="73"/>
      <c r="D109" s="76" t="s">
        <v>150</v>
      </c>
      <c r="E109" s="164" t="s">
        <v>151</v>
      </c>
      <c r="F109" s="78" t="s">
        <v>89</v>
      </c>
      <c r="G109" s="79">
        <v>2.0499999999999998</v>
      </c>
      <c r="H109" s="80">
        <v>1</v>
      </c>
      <c r="I109" s="81">
        <v>-1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ht="30" customHeight="1" x14ac:dyDescent="0.4">
      <c r="A110" s="6"/>
      <c r="B110" s="28">
        <v>2</v>
      </c>
      <c r="C110" s="24"/>
      <c r="D110" s="13" t="s">
        <v>150</v>
      </c>
      <c r="E110" s="34" t="s">
        <v>152</v>
      </c>
      <c r="F110" s="1" t="s">
        <v>89</v>
      </c>
      <c r="G110" s="30">
        <v>2.62</v>
      </c>
      <c r="H110" s="25">
        <v>1.5</v>
      </c>
      <c r="I110" s="43">
        <v>-1.5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ht="30" customHeight="1" x14ac:dyDescent="0.4">
      <c r="A111" s="6"/>
      <c r="B111" s="28">
        <v>3</v>
      </c>
      <c r="C111" s="24"/>
      <c r="D111" s="13" t="s">
        <v>150</v>
      </c>
      <c r="E111" s="34" t="s">
        <v>153</v>
      </c>
      <c r="F111" s="1" t="s">
        <v>89</v>
      </c>
      <c r="G111" s="30">
        <v>3</v>
      </c>
      <c r="H111" s="25">
        <v>0.5</v>
      </c>
      <c r="I111" s="43">
        <v>-0.5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ht="30" customHeight="1" x14ac:dyDescent="0.4">
      <c r="A112" s="6"/>
      <c r="B112" s="118">
        <v>4</v>
      </c>
      <c r="C112" s="119"/>
      <c r="D112" s="120" t="s">
        <v>150</v>
      </c>
      <c r="E112" s="129" t="s">
        <v>154</v>
      </c>
      <c r="F112" s="122" t="s">
        <v>88</v>
      </c>
      <c r="G112" s="130">
        <v>1.75</v>
      </c>
      <c r="H112" s="124">
        <v>1</v>
      </c>
      <c r="I112" s="131">
        <f t="shared" ref="I112:I136" si="12">(G112*H112)-H112</f>
        <v>0.75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ht="30" customHeight="1" x14ac:dyDescent="0.4">
      <c r="A113" s="6"/>
      <c r="B113" s="118">
        <v>5</v>
      </c>
      <c r="C113" s="119"/>
      <c r="D113" s="120" t="s">
        <v>150</v>
      </c>
      <c r="E113" s="129" t="s">
        <v>155</v>
      </c>
      <c r="F113" s="122" t="s">
        <v>88</v>
      </c>
      <c r="G113" s="130">
        <v>2.2000000000000002</v>
      </c>
      <c r="H113" s="124">
        <v>1</v>
      </c>
      <c r="I113" s="131">
        <f t="shared" si="12"/>
        <v>1.2000000000000002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ht="30" customHeight="1" x14ac:dyDescent="0.4">
      <c r="A114" s="6"/>
      <c r="B114" s="28">
        <v>6</v>
      </c>
      <c r="C114" s="24"/>
      <c r="D114" s="13" t="s">
        <v>150</v>
      </c>
      <c r="E114" s="34" t="s">
        <v>156</v>
      </c>
      <c r="F114" s="1" t="s">
        <v>89</v>
      </c>
      <c r="G114" s="30">
        <v>1.86</v>
      </c>
      <c r="H114" s="25">
        <v>1</v>
      </c>
      <c r="I114" s="43">
        <v>-1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ht="30" customHeight="1" x14ac:dyDescent="0.4">
      <c r="A115" s="6"/>
      <c r="B115" s="28">
        <v>7</v>
      </c>
      <c r="C115" s="24"/>
      <c r="D115" s="13" t="s">
        <v>8</v>
      </c>
      <c r="E115" s="34" t="s">
        <v>157</v>
      </c>
      <c r="F115" s="1" t="s">
        <v>89</v>
      </c>
      <c r="G115" s="30">
        <v>3</v>
      </c>
      <c r="H115" s="25">
        <v>0.75</v>
      </c>
      <c r="I115" s="43">
        <v>-0.75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ht="30" customHeight="1" x14ac:dyDescent="0.4">
      <c r="A116" s="6"/>
      <c r="B116" s="28">
        <v>8</v>
      </c>
      <c r="C116" s="24"/>
      <c r="D116" s="13" t="s">
        <v>8</v>
      </c>
      <c r="E116" s="34" t="s">
        <v>158</v>
      </c>
      <c r="F116" s="1" t="s">
        <v>89</v>
      </c>
      <c r="G116" s="30">
        <v>101</v>
      </c>
      <c r="H116" s="25">
        <v>0.1</v>
      </c>
      <c r="I116" s="43">
        <v>-0.1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ht="30" customHeight="1" x14ac:dyDescent="0.4">
      <c r="A117" s="6"/>
      <c r="B117" s="118">
        <v>9</v>
      </c>
      <c r="C117" s="119"/>
      <c r="D117" s="120" t="s">
        <v>8</v>
      </c>
      <c r="E117" s="129" t="s">
        <v>159</v>
      </c>
      <c r="F117" s="122" t="s">
        <v>88</v>
      </c>
      <c r="G117" s="130">
        <v>2</v>
      </c>
      <c r="H117" s="124">
        <v>2</v>
      </c>
      <c r="I117" s="131">
        <f t="shared" si="12"/>
        <v>2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ht="30" customHeight="1" x14ac:dyDescent="0.4">
      <c r="A118" s="6"/>
      <c r="B118" s="118">
        <v>10</v>
      </c>
      <c r="C118" s="119"/>
      <c r="D118" s="120" t="s">
        <v>8</v>
      </c>
      <c r="E118" s="129" t="s">
        <v>162</v>
      </c>
      <c r="F118" s="122" t="s">
        <v>88</v>
      </c>
      <c r="G118" s="130">
        <v>1.9</v>
      </c>
      <c r="H118" s="124">
        <v>1</v>
      </c>
      <c r="I118" s="131">
        <f t="shared" si="12"/>
        <v>0.89999999999999991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ht="30" customHeight="1" x14ac:dyDescent="0.4">
      <c r="A119" s="6"/>
      <c r="B119" s="118">
        <v>11</v>
      </c>
      <c r="C119" s="119"/>
      <c r="D119" s="120" t="s">
        <v>8</v>
      </c>
      <c r="E119" s="129" t="s">
        <v>165</v>
      </c>
      <c r="F119" s="122" t="s">
        <v>88</v>
      </c>
      <c r="G119" s="130">
        <v>2.2000000000000002</v>
      </c>
      <c r="H119" s="124">
        <v>2</v>
      </c>
      <c r="I119" s="131">
        <f t="shared" si="12"/>
        <v>2.4000000000000004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ht="30" customHeight="1" x14ac:dyDescent="0.4">
      <c r="A120" s="6"/>
      <c r="B120" s="28">
        <v>12</v>
      </c>
      <c r="C120" s="24"/>
      <c r="D120" s="13" t="s">
        <v>10</v>
      </c>
      <c r="E120" s="34" t="s">
        <v>152</v>
      </c>
      <c r="F120" s="1" t="s">
        <v>89</v>
      </c>
      <c r="G120" s="30">
        <v>3.25</v>
      </c>
      <c r="H120" s="25">
        <v>1</v>
      </c>
      <c r="I120" s="43">
        <v>-1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ht="30" customHeight="1" x14ac:dyDescent="0.4">
      <c r="A121" s="6"/>
      <c r="B121" s="118">
        <v>13</v>
      </c>
      <c r="C121" s="119"/>
      <c r="D121" s="120" t="s">
        <v>10</v>
      </c>
      <c r="E121" s="129" t="s">
        <v>160</v>
      </c>
      <c r="F121" s="122" t="s">
        <v>88</v>
      </c>
      <c r="G121" s="130">
        <v>1.83</v>
      </c>
      <c r="H121" s="124">
        <v>1</v>
      </c>
      <c r="I121" s="131">
        <f t="shared" si="12"/>
        <v>0.83000000000000007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ht="30" customHeight="1" x14ac:dyDescent="0.4">
      <c r="A122" s="6"/>
      <c r="B122" s="28">
        <v>14</v>
      </c>
      <c r="C122" s="24"/>
      <c r="D122" s="13" t="s">
        <v>10</v>
      </c>
      <c r="E122" s="34" t="s">
        <v>161</v>
      </c>
      <c r="F122" s="1" t="s">
        <v>89</v>
      </c>
      <c r="G122" s="30">
        <v>2.87</v>
      </c>
      <c r="H122" s="25">
        <v>0.75</v>
      </c>
      <c r="I122" s="43">
        <v>-0.75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ht="30" customHeight="1" x14ac:dyDescent="0.4">
      <c r="A123" s="6"/>
      <c r="B123" s="28">
        <v>15</v>
      </c>
      <c r="C123" s="24"/>
      <c r="D123" s="13" t="s">
        <v>10</v>
      </c>
      <c r="E123" s="34" t="s">
        <v>164</v>
      </c>
      <c r="F123" s="1" t="s">
        <v>89</v>
      </c>
      <c r="G123" s="30">
        <v>2.0699999999999998</v>
      </c>
      <c r="H123" s="25">
        <v>1</v>
      </c>
      <c r="I123" s="43">
        <v>-1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ht="30" customHeight="1" x14ac:dyDescent="0.4">
      <c r="A124" s="6"/>
      <c r="B124" s="118">
        <v>16</v>
      </c>
      <c r="C124" s="119"/>
      <c r="D124" s="120" t="s">
        <v>10</v>
      </c>
      <c r="E124" s="129" t="s">
        <v>163</v>
      </c>
      <c r="F124" s="122" t="s">
        <v>88</v>
      </c>
      <c r="G124" s="130">
        <v>2.2999999999999998</v>
      </c>
      <c r="H124" s="124">
        <v>0.75</v>
      </c>
      <c r="I124" s="131">
        <f t="shared" si="12"/>
        <v>0.97499999999999987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ht="30" customHeight="1" x14ac:dyDescent="0.4">
      <c r="A125" s="6"/>
      <c r="B125" s="28">
        <v>17</v>
      </c>
      <c r="C125" s="24"/>
      <c r="D125" s="13" t="s">
        <v>9</v>
      </c>
      <c r="E125" s="34" t="s">
        <v>166</v>
      </c>
      <c r="F125" s="1" t="s">
        <v>89</v>
      </c>
      <c r="G125" s="30">
        <v>2.4</v>
      </c>
      <c r="H125" s="25">
        <v>1</v>
      </c>
      <c r="I125" s="43">
        <v>-1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ht="30" customHeight="1" x14ac:dyDescent="0.4">
      <c r="A126" s="6"/>
      <c r="B126" s="28">
        <v>18</v>
      </c>
      <c r="C126" s="24"/>
      <c r="D126" s="13" t="s">
        <v>9</v>
      </c>
      <c r="E126" s="34" t="s">
        <v>167</v>
      </c>
      <c r="F126" s="1" t="s">
        <v>89</v>
      </c>
      <c r="G126" s="30">
        <v>4</v>
      </c>
      <c r="H126" s="25">
        <v>0.5</v>
      </c>
      <c r="I126" s="43">
        <v>-0.5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ht="30" customHeight="1" x14ac:dyDescent="0.4">
      <c r="A127" s="6"/>
      <c r="B127" s="28">
        <v>19</v>
      </c>
      <c r="C127" s="24"/>
      <c r="D127" s="13" t="s">
        <v>9</v>
      </c>
      <c r="E127" s="34" t="s">
        <v>168</v>
      </c>
      <c r="F127" s="1" t="s">
        <v>89</v>
      </c>
      <c r="G127" s="30">
        <v>2.2000000000000002</v>
      </c>
      <c r="H127" s="25">
        <v>1.25</v>
      </c>
      <c r="I127" s="43">
        <v>-1.25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ht="30" customHeight="1" x14ac:dyDescent="0.4">
      <c r="A128" s="6"/>
      <c r="B128" s="28">
        <v>20</v>
      </c>
      <c r="C128" s="24"/>
      <c r="D128" s="13" t="s">
        <v>9</v>
      </c>
      <c r="E128" s="34" t="s">
        <v>169</v>
      </c>
      <c r="F128" s="1" t="s">
        <v>89</v>
      </c>
      <c r="G128" s="30">
        <v>2</v>
      </c>
      <c r="H128" s="25">
        <v>1</v>
      </c>
      <c r="I128" s="43">
        <v>-1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5" customFormat="1" ht="30" customHeight="1" x14ac:dyDescent="0.4">
      <c r="A129" s="6"/>
      <c r="B129" s="28">
        <v>21</v>
      </c>
      <c r="C129" s="24"/>
      <c r="D129" s="13" t="s">
        <v>9</v>
      </c>
      <c r="E129" s="34" t="s">
        <v>170</v>
      </c>
      <c r="F129" s="1" t="s">
        <v>89</v>
      </c>
      <c r="G129" s="30">
        <v>3.5</v>
      </c>
      <c r="H129" s="25">
        <v>0.5</v>
      </c>
      <c r="I129" s="43">
        <v>-0.5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s="5" customFormat="1" ht="30" customHeight="1" x14ac:dyDescent="0.4">
      <c r="A130" s="6"/>
      <c r="B130" s="118">
        <v>22</v>
      </c>
      <c r="C130" s="119"/>
      <c r="D130" s="120" t="s">
        <v>9</v>
      </c>
      <c r="E130" s="129" t="s">
        <v>171</v>
      </c>
      <c r="F130" s="122" t="s">
        <v>88</v>
      </c>
      <c r="G130" s="130">
        <v>2.1</v>
      </c>
      <c r="H130" s="124">
        <v>1</v>
      </c>
      <c r="I130" s="131">
        <f t="shared" si="12"/>
        <v>1.1000000000000001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s="5" customFormat="1" ht="30" customHeight="1" x14ac:dyDescent="0.4">
      <c r="A131" s="6"/>
      <c r="B131" s="28">
        <v>23</v>
      </c>
      <c r="C131" s="24"/>
      <c r="D131" s="13" t="s">
        <v>9</v>
      </c>
      <c r="E131" s="34" t="s">
        <v>173</v>
      </c>
      <c r="F131" s="1" t="s">
        <v>89</v>
      </c>
      <c r="G131" s="30">
        <v>2.2400000000000002</v>
      </c>
      <c r="H131" s="25">
        <v>1</v>
      </c>
      <c r="I131" s="43">
        <v>-1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ht="30" customHeight="1" x14ac:dyDescent="0.4">
      <c r="A132" s="6"/>
      <c r="B132" s="28">
        <v>24</v>
      </c>
      <c r="C132" s="24"/>
      <c r="D132" s="13" t="s">
        <v>9</v>
      </c>
      <c r="E132" s="34" t="s">
        <v>174</v>
      </c>
      <c r="F132" s="1" t="s">
        <v>89</v>
      </c>
      <c r="G132" s="30">
        <v>2</v>
      </c>
      <c r="H132" s="25">
        <v>1</v>
      </c>
      <c r="I132" s="43">
        <v>-1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ht="30" customHeight="1" x14ac:dyDescent="0.4">
      <c r="A133" s="6"/>
      <c r="B133" s="28">
        <v>25</v>
      </c>
      <c r="C133" s="24"/>
      <c r="D133" s="13" t="s">
        <v>9</v>
      </c>
      <c r="E133" s="34" t="s">
        <v>176</v>
      </c>
      <c r="F133" s="1" t="s">
        <v>89</v>
      </c>
      <c r="G133" s="30">
        <v>2.2000000000000002</v>
      </c>
      <c r="H133" s="25">
        <v>1</v>
      </c>
      <c r="I133" s="43">
        <v>-1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5" customFormat="1" ht="30" customHeight="1" x14ac:dyDescent="0.4">
      <c r="A134" s="6"/>
      <c r="B134" s="28">
        <v>26</v>
      </c>
      <c r="C134" s="24"/>
      <c r="D134" s="13" t="s">
        <v>9</v>
      </c>
      <c r="E134" s="34" t="s">
        <v>177</v>
      </c>
      <c r="F134" s="1" t="s">
        <v>89</v>
      </c>
      <c r="G134" s="30" t="s">
        <v>172</v>
      </c>
      <c r="H134" s="25">
        <v>1</v>
      </c>
      <c r="I134" s="43">
        <v>-1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s="5" customFormat="1" ht="30" customHeight="1" x14ac:dyDescent="0.4">
      <c r="A135" s="6"/>
      <c r="B135" s="118">
        <v>27</v>
      </c>
      <c r="C135" s="119"/>
      <c r="D135" s="120" t="s">
        <v>9</v>
      </c>
      <c r="E135" s="129" t="s">
        <v>175</v>
      </c>
      <c r="F135" s="122" t="s">
        <v>88</v>
      </c>
      <c r="G135" s="130">
        <v>1.75</v>
      </c>
      <c r="H135" s="124">
        <v>1.25</v>
      </c>
      <c r="I135" s="131">
        <f t="shared" si="12"/>
        <v>0.9375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ht="30" customHeight="1" thickBot="1" x14ac:dyDescent="0.45">
      <c r="A136" s="6"/>
      <c r="B136" s="132">
        <v>28</v>
      </c>
      <c r="C136" s="133"/>
      <c r="D136" s="134" t="s">
        <v>9</v>
      </c>
      <c r="E136" s="165" t="s">
        <v>149</v>
      </c>
      <c r="F136" s="136" t="s">
        <v>88</v>
      </c>
      <c r="G136" s="137">
        <v>3.2</v>
      </c>
      <c r="H136" s="138">
        <v>0.75</v>
      </c>
      <c r="I136" s="139">
        <f t="shared" si="12"/>
        <v>1.6500000000000004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37" customFormat="1" ht="25" customHeight="1" x14ac:dyDescent="0.3">
      <c r="A137" s="36"/>
      <c r="B137" s="42"/>
      <c r="C137" s="42"/>
      <c r="D137" s="42"/>
      <c r="E137" s="42"/>
      <c r="F137" s="68">
        <f>SUM(H109:H136)</f>
        <v>27.6</v>
      </c>
      <c r="G137" s="351" t="s">
        <v>111</v>
      </c>
      <c r="H137" s="352"/>
      <c r="I137" s="108">
        <f>SUM(I109:I136)</f>
        <v>-3.1074999999999999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</row>
    <row r="138" spans="1:30" s="40" customFormat="1" ht="25" customHeight="1" thickBot="1" x14ac:dyDescent="0.45">
      <c r="A138" s="38"/>
      <c r="B138" s="39"/>
      <c r="C138" s="39"/>
      <c r="D138" s="12"/>
      <c r="E138" s="5"/>
      <c r="F138" s="107"/>
      <c r="G138" s="349" t="s">
        <v>3</v>
      </c>
      <c r="H138" s="350"/>
      <c r="I138" s="109">
        <f>SUM(I109:I136)/SUM(H109:H136)</f>
        <v>-0.11259057971014493</v>
      </c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</row>
    <row r="139" spans="1:30" s="5" customFormat="1" ht="20.8" customHeight="1" thickBot="1" x14ac:dyDescent="0.45">
      <c r="A139" s="6"/>
      <c r="B139" s="20"/>
      <c r="C139" s="20"/>
      <c r="D139" s="20"/>
      <c r="E139" s="20"/>
      <c r="F139" s="20"/>
      <c r="G139" s="20"/>
      <c r="H139" s="20"/>
      <c r="I139" s="2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ht="41.7" customHeight="1" thickBot="1" x14ac:dyDescent="0.45">
      <c r="A140" s="6"/>
      <c r="B140" s="323" t="s">
        <v>178</v>
      </c>
      <c r="C140" s="324"/>
      <c r="D140" s="324"/>
      <c r="E140" s="324"/>
      <c r="F140" s="324"/>
      <c r="G140" s="324"/>
      <c r="H140" s="324"/>
      <c r="I140" s="325"/>
      <c r="K140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ht="20.8" customHeight="1" thickBot="1" x14ac:dyDescent="0.45">
      <c r="A141" s="6"/>
      <c r="B141" s="20"/>
      <c r="C141" s="20"/>
      <c r="D141" s="20"/>
      <c r="E141" s="20"/>
      <c r="F141" s="20"/>
      <c r="G141" s="20"/>
      <c r="H141" s="20"/>
      <c r="I141" s="2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23" customFormat="1" ht="23.05" customHeight="1" thickBot="1" x14ac:dyDescent="0.55000000000000004">
      <c r="A142" s="7"/>
      <c r="B142" s="342" t="s">
        <v>2</v>
      </c>
      <c r="C142" s="343"/>
      <c r="D142" s="344"/>
      <c r="E142" s="69" t="s">
        <v>1</v>
      </c>
      <c r="F142" s="69" t="s">
        <v>5</v>
      </c>
      <c r="G142" s="70" t="s">
        <v>0</v>
      </c>
      <c r="H142" s="69" t="s">
        <v>6</v>
      </c>
      <c r="I142" s="71" t="s">
        <v>7</v>
      </c>
      <c r="J142" s="21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1:30" s="5" customFormat="1" ht="30" customHeight="1" x14ac:dyDescent="0.4">
      <c r="A143" s="6"/>
      <c r="B143" s="110">
        <v>1</v>
      </c>
      <c r="C143" s="111"/>
      <c r="D143" s="112" t="s">
        <v>10</v>
      </c>
      <c r="E143" s="113" t="s">
        <v>183</v>
      </c>
      <c r="F143" s="114" t="s">
        <v>88</v>
      </c>
      <c r="G143" s="115">
        <v>1.85</v>
      </c>
      <c r="H143" s="116">
        <v>1</v>
      </c>
      <c r="I143" s="117">
        <f>(H143*G143)-H143</f>
        <v>0.85000000000000009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ht="30" customHeight="1" x14ac:dyDescent="0.4">
      <c r="A144" s="6"/>
      <c r="B144" s="118">
        <v>2</v>
      </c>
      <c r="C144" s="119"/>
      <c r="D144" s="120" t="s">
        <v>10</v>
      </c>
      <c r="E144" s="129" t="s">
        <v>184</v>
      </c>
      <c r="F144" s="122" t="s">
        <v>88</v>
      </c>
      <c r="G144" s="130">
        <v>1.9</v>
      </c>
      <c r="H144" s="124">
        <v>1</v>
      </c>
      <c r="I144" s="131">
        <f t="shared" ref="I144" si="13">(H144*G144)-H144</f>
        <v>0.89999999999999991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ht="30" customHeight="1" x14ac:dyDescent="0.4">
      <c r="A145" s="6"/>
      <c r="B145" s="28">
        <v>3</v>
      </c>
      <c r="C145" s="24"/>
      <c r="D145" s="13" t="s">
        <v>8</v>
      </c>
      <c r="E145" s="34" t="s">
        <v>187</v>
      </c>
      <c r="F145" s="1" t="s">
        <v>89</v>
      </c>
      <c r="G145" s="30">
        <v>2.5099999999999998</v>
      </c>
      <c r="H145" s="25">
        <v>1</v>
      </c>
      <c r="I145" s="43">
        <v>-1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ht="30" customHeight="1" x14ac:dyDescent="0.4">
      <c r="A146" s="6"/>
      <c r="B146" s="28">
        <v>4</v>
      </c>
      <c r="C146" s="24"/>
      <c r="D146" s="13" t="s">
        <v>8</v>
      </c>
      <c r="E146" s="44" t="s">
        <v>188</v>
      </c>
      <c r="F146" s="1" t="s">
        <v>89</v>
      </c>
      <c r="G146" s="30">
        <v>1.78</v>
      </c>
      <c r="H146" s="25">
        <v>1</v>
      </c>
      <c r="I146" s="43">
        <v>-1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ht="30" customHeight="1" x14ac:dyDescent="0.4">
      <c r="A147" s="6"/>
      <c r="B147" s="118">
        <v>5</v>
      </c>
      <c r="C147" s="119"/>
      <c r="D147" s="120" t="s">
        <v>9</v>
      </c>
      <c r="E147" s="129" t="s">
        <v>138</v>
      </c>
      <c r="F147" s="122" t="s">
        <v>88</v>
      </c>
      <c r="G147" s="130">
        <v>2.8</v>
      </c>
      <c r="H147" s="124">
        <v>1</v>
      </c>
      <c r="I147" s="131">
        <f t="shared" ref="I147:I151" si="14">(H147*G147)-H147</f>
        <v>1.7999999999999998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ht="30" customHeight="1" x14ac:dyDescent="0.4">
      <c r="A148" s="6"/>
      <c r="B148" s="28">
        <v>6</v>
      </c>
      <c r="C148" s="24"/>
      <c r="D148" s="13" t="s">
        <v>9</v>
      </c>
      <c r="E148" s="34" t="s">
        <v>190</v>
      </c>
      <c r="F148" s="1" t="s">
        <v>89</v>
      </c>
      <c r="G148" s="30">
        <v>1.7</v>
      </c>
      <c r="H148" s="25">
        <v>1.5</v>
      </c>
      <c r="I148" s="43">
        <v>-1.5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ht="30" customHeight="1" x14ac:dyDescent="0.4">
      <c r="A149" s="6"/>
      <c r="B149" s="28">
        <v>7</v>
      </c>
      <c r="C149" s="24"/>
      <c r="D149" s="13" t="s">
        <v>9</v>
      </c>
      <c r="E149" s="34" t="s">
        <v>189</v>
      </c>
      <c r="F149" s="1" t="s">
        <v>89</v>
      </c>
      <c r="G149" s="30">
        <v>1.88</v>
      </c>
      <c r="H149" s="25">
        <v>1.5</v>
      </c>
      <c r="I149" s="43">
        <v>-1.5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ht="30" customHeight="1" x14ac:dyDescent="0.4">
      <c r="A150" s="6"/>
      <c r="B150" s="118">
        <v>8</v>
      </c>
      <c r="C150" s="119"/>
      <c r="D150" s="120" t="s">
        <v>9</v>
      </c>
      <c r="E150" s="166" t="s">
        <v>194</v>
      </c>
      <c r="F150" s="122" t="s">
        <v>88</v>
      </c>
      <c r="G150" s="130">
        <v>1.9</v>
      </c>
      <c r="H150" s="124">
        <v>1</v>
      </c>
      <c r="I150" s="131">
        <f t="shared" si="14"/>
        <v>0.89999999999999991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ht="30" customHeight="1" x14ac:dyDescent="0.4">
      <c r="A151" s="6"/>
      <c r="B151" s="118">
        <v>9</v>
      </c>
      <c r="C151" s="119"/>
      <c r="D151" s="120" t="s">
        <v>9</v>
      </c>
      <c r="E151" s="129" t="s">
        <v>192</v>
      </c>
      <c r="F151" s="122" t="s">
        <v>88</v>
      </c>
      <c r="G151" s="130">
        <v>3.5</v>
      </c>
      <c r="H151" s="124">
        <v>0.75</v>
      </c>
      <c r="I151" s="131">
        <f t="shared" si="14"/>
        <v>1.875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ht="30" customHeight="1" x14ac:dyDescent="0.4">
      <c r="A152" s="6"/>
      <c r="B152" s="28">
        <v>10</v>
      </c>
      <c r="C152" s="24"/>
      <c r="D152" s="13" t="s">
        <v>9</v>
      </c>
      <c r="E152" s="34" t="s">
        <v>193</v>
      </c>
      <c r="F152" s="1" t="s">
        <v>89</v>
      </c>
      <c r="G152" s="30">
        <v>3</v>
      </c>
      <c r="H152" s="25">
        <v>0.75</v>
      </c>
      <c r="I152" s="43">
        <v>-0.75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ht="30" customHeight="1" thickBot="1" x14ac:dyDescent="0.45">
      <c r="A153" s="6"/>
      <c r="B153" s="29">
        <v>9</v>
      </c>
      <c r="C153" s="26"/>
      <c r="D153" s="16" t="s">
        <v>9</v>
      </c>
      <c r="E153" s="35" t="s">
        <v>195</v>
      </c>
      <c r="F153" s="15" t="s">
        <v>89</v>
      </c>
      <c r="G153" s="32">
        <v>2.39</v>
      </c>
      <c r="H153" s="27">
        <v>1</v>
      </c>
      <c r="I153" s="45">
        <v>-1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s="37" customFormat="1" ht="25" customHeight="1" x14ac:dyDescent="0.3">
      <c r="A154" s="36"/>
      <c r="B154" s="42"/>
      <c r="C154" s="42"/>
      <c r="D154" s="42"/>
      <c r="E154" s="42"/>
      <c r="F154" s="68">
        <f>SUM(H143:H153)</f>
        <v>11.5</v>
      </c>
      <c r="G154" s="351" t="s">
        <v>111</v>
      </c>
      <c r="H154" s="352"/>
      <c r="I154" s="108">
        <f>SUM(I143:I153)</f>
        <v>-0.42500000000000027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</row>
    <row r="155" spans="1:30" s="40" customFormat="1" ht="25" customHeight="1" thickBot="1" x14ac:dyDescent="0.45">
      <c r="A155" s="38"/>
      <c r="B155" s="39"/>
      <c r="C155" s="39"/>
      <c r="D155" s="12"/>
      <c r="E155" s="5"/>
      <c r="F155" s="107"/>
      <c r="G155" s="349" t="s">
        <v>3</v>
      </c>
      <c r="H155" s="350"/>
      <c r="I155" s="109">
        <f>SUM(I143:I153)/SUM(H143:H153)</f>
        <v>-3.6956521739130457E-2</v>
      </c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</row>
    <row r="156" spans="1:30" s="5" customFormat="1" ht="20.8" customHeight="1" thickBot="1" x14ac:dyDescent="0.45">
      <c r="A156" s="6"/>
      <c r="B156" s="20"/>
      <c r="C156" s="20"/>
      <c r="D156" s="20"/>
      <c r="E156" s="20"/>
      <c r="F156" s="20"/>
      <c r="G156" s="20"/>
      <c r="H156" s="20"/>
      <c r="I156" s="20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s="5" customFormat="1" ht="41.7" customHeight="1" thickBot="1" x14ac:dyDescent="0.45">
      <c r="A157" s="6"/>
      <c r="B157" s="323" t="s">
        <v>179</v>
      </c>
      <c r="C157" s="324"/>
      <c r="D157" s="324"/>
      <c r="E157" s="324"/>
      <c r="F157" s="324"/>
      <c r="G157" s="324"/>
      <c r="H157" s="324"/>
      <c r="I157" s="325"/>
      <c r="K157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s="5" customFormat="1" ht="20.8" customHeight="1" thickBot="1" x14ac:dyDescent="0.45">
      <c r="A158" s="6"/>
      <c r="B158" s="20"/>
      <c r="C158" s="20"/>
      <c r="D158" s="20"/>
      <c r="E158" s="20"/>
      <c r="F158" s="20"/>
      <c r="G158" s="20"/>
      <c r="H158" s="20"/>
      <c r="I158" s="2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s="23" customFormat="1" ht="23.05" customHeight="1" thickBot="1" x14ac:dyDescent="0.55000000000000004">
      <c r="A159" s="7"/>
      <c r="B159" s="342" t="s">
        <v>2</v>
      </c>
      <c r="C159" s="343"/>
      <c r="D159" s="344"/>
      <c r="E159" s="69" t="s">
        <v>1</v>
      </c>
      <c r="F159" s="69" t="s">
        <v>5</v>
      </c>
      <c r="G159" s="70" t="s">
        <v>0</v>
      </c>
      <c r="H159" s="69" t="s">
        <v>6</v>
      </c>
      <c r="I159" s="71" t="s">
        <v>7</v>
      </c>
      <c r="J159" s="21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pans="1:30" s="5" customFormat="1" ht="30" customHeight="1" x14ac:dyDescent="0.4">
      <c r="A160" s="6"/>
      <c r="B160" s="72">
        <v>1</v>
      </c>
      <c r="C160" s="73"/>
      <c r="D160" s="76" t="s">
        <v>10</v>
      </c>
      <c r="E160" s="77" t="s">
        <v>117</v>
      </c>
      <c r="F160" s="78" t="s">
        <v>89</v>
      </c>
      <c r="G160" s="79">
        <v>5</v>
      </c>
      <c r="H160" s="80">
        <v>0.25</v>
      </c>
      <c r="I160" s="81">
        <v>-0.25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s="5" customFormat="1" ht="30" customHeight="1" x14ac:dyDescent="0.4">
      <c r="A161" s="6"/>
      <c r="B161" s="28">
        <v>2</v>
      </c>
      <c r="C161" s="24"/>
      <c r="D161" s="13" t="s">
        <v>9</v>
      </c>
      <c r="E161" s="34" t="s">
        <v>186</v>
      </c>
      <c r="F161" s="1" t="s">
        <v>89</v>
      </c>
      <c r="G161" s="30">
        <v>3.78</v>
      </c>
      <c r="H161" s="25">
        <v>0.5</v>
      </c>
      <c r="I161" s="43">
        <v>-0.5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s="5" customFormat="1" ht="30" customHeight="1" thickBot="1" x14ac:dyDescent="0.45">
      <c r="A162" s="6"/>
      <c r="B162" s="29">
        <v>3</v>
      </c>
      <c r="C162" s="26"/>
      <c r="D162" s="16" t="s">
        <v>9</v>
      </c>
      <c r="E162" s="35" t="s">
        <v>191</v>
      </c>
      <c r="F162" s="15" t="s">
        <v>89</v>
      </c>
      <c r="G162" s="32">
        <v>1.75</v>
      </c>
      <c r="H162" s="27">
        <v>1</v>
      </c>
      <c r="I162" s="45">
        <v>-1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s="37" customFormat="1" ht="25" customHeight="1" x14ac:dyDescent="0.3">
      <c r="A163" s="36"/>
      <c r="B163" s="42"/>
      <c r="C163" s="42"/>
      <c r="D163" s="42"/>
      <c r="E163" s="42"/>
      <c r="F163" s="68">
        <f>SUM(H160:H162)</f>
        <v>1.75</v>
      </c>
      <c r="G163" s="351" t="s">
        <v>111</v>
      </c>
      <c r="H163" s="352"/>
      <c r="I163" s="108">
        <f>SUM(I160:I162)</f>
        <v>-1.75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</row>
    <row r="164" spans="1:30" s="40" customFormat="1" ht="25" customHeight="1" thickBot="1" x14ac:dyDescent="0.45">
      <c r="A164" s="38"/>
      <c r="B164" s="39"/>
      <c r="C164" s="39"/>
      <c r="D164" s="12"/>
      <c r="E164" s="5"/>
      <c r="F164" s="107"/>
      <c r="G164" s="349" t="s">
        <v>3</v>
      </c>
      <c r="H164" s="350"/>
      <c r="I164" s="109">
        <f>SUM(I160:I162)/SUM(H160:H162)</f>
        <v>-1</v>
      </c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</row>
    <row r="165" spans="1:30" s="5" customFormat="1" ht="20.8" customHeight="1" thickBot="1" x14ac:dyDescent="0.45">
      <c r="A165" s="6"/>
      <c r="B165" s="20"/>
      <c r="C165" s="20"/>
      <c r="D165" s="20"/>
      <c r="E165" s="20"/>
      <c r="F165" s="20"/>
      <c r="G165" s="20"/>
      <c r="H165" s="20"/>
      <c r="I165" s="2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s="5" customFormat="1" ht="41.7" customHeight="1" thickBot="1" x14ac:dyDescent="0.45">
      <c r="A166" s="6"/>
      <c r="B166" s="323" t="s">
        <v>180</v>
      </c>
      <c r="C166" s="324"/>
      <c r="D166" s="324"/>
      <c r="E166" s="324"/>
      <c r="F166" s="324"/>
      <c r="G166" s="324"/>
      <c r="H166" s="324"/>
      <c r="I166" s="325"/>
      <c r="K166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s="5" customFormat="1" ht="20.8" customHeight="1" thickBot="1" x14ac:dyDescent="0.45">
      <c r="A167" s="6"/>
      <c r="B167" s="20"/>
      <c r="C167" s="20"/>
      <c r="D167" s="20"/>
      <c r="E167" s="20"/>
      <c r="F167" s="20"/>
      <c r="G167" s="20"/>
      <c r="H167" s="20"/>
      <c r="I167" s="2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s="23" customFormat="1" ht="23.05" customHeight="1" thickBot="1" x14ac:dyDescent="0.55000000000000004">
      <c r="A168" s="7"/>
      <c r="B168" s="342" t="s">
        <v>2</v>
      </c>
      <c r="C168" s="343"/>
      <c r="D168" s="344"/>
      <c r="E168" s="69" t="s">
        <v>1</v>
      </c>
      <c r="F168" s="69" t="s">
        <v>5</v>
      </c>
      <c r="G168" s="70" t="s">
        <v>0</v>
      </c>
      <c r="H168" s="69" t="s">
        <v>6</v>
      </c>
      <c r="I168" s="71" t="s">
        <v>7</v>
      </c>
      <c r="J168" s="21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pans="1:30" s="5" customFormat="1" ht="30" customHeight="1" x14ac:dyDescent="0.4">
      <c r="A169" s="6"/>
      <c r="B169" s="72">
        <v>1</v>
      </c>
      <c r="C169" s="73"/>
      <c r="D169" s="76" t="s">
        <v>10</v>
      </c>
      <c r="E169" s="77" t="s">
        <v>181</v>
      </c>
      <c r="F169" s="78" t="s">
        <v>89</v>
      </c>
      <c r="G169" s="79">
        <v>4.38</v>
      </c>
      <c r="H169" s="80">
        <v>0.25</v>
      </c>
      <c r="I169" s="81">
        <v>-0.25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s="5" customFormat="1" ht="30" customHeight="1" x14ac:dyDescent="0.4">
      <c r="A170" s="6"/>
      <c r="B170" s="28">
        <v>2</v>
      </c>
      <c r="C170" s="24"/>
      <c r="D170" s="13" t="s">
        <v>10</v>
      </c>
      <c r="E170" s="34" t="s">
        <v>182</v>
      </c>
      <c r="F170" s="1" t="s">
        <v>89</v>
      </c>
      <c r="G170" s="30">
        <v>2.58</v>
      </c>
      <c r="H170" s="25">
        <v>0.75</v>
      </c>
      <c r="I170" s="43">
        <v>-0.75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s="5" customFormat="1" ht="30" customHeight="1" thickBot="1" x14ac:dyDescent="0.45">
      <c r="A171" s="6"/>
      <c r="B171" s="29">
        <v>3</v>
      </c>
      <c r="C171" s="26"/>
      <c r="D171" s="16" t="s">
        <v>9</v>
      </c>
      <c r="E171" s="35" t="s">
        <v>185</v>
      </c>
      <c r="F171" s="15" t="s">
        <v>89</v>
      </c>
      <c r="G171" s="32">
        <v>1.8</v>
      </c>
      <c r="H171" s="27">
        <v>1</v>
      </c>
      <c r="I171" s="45">
        <v>-1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s="37" customFormat="1" ht="25" customHeight="1" x14ac:dyDescent="0.3">
      <c r="A172" s="36"/>
      <c r="B172" s="42"/>
      <c r="C172" s="42"/>
      <c r="D172" s="42"/>
      <c r="E172" s="42"/>
      <c r="F172" s="68">
        <f>SUM(H169:H171)</f>
        <v>2</v>
      </c>
      <c r="G172" s="351" t="s">
        <v>111</v>
      </c>
      <c r="H172" s="352"/>
      <c r="I172" s="108">
        <f>SUM(I169:I171)</f>
        <v>-2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</row>
    <row r="173" spans="1:30" s="40" customFormat="1" ht="25" customHeight="1" thickBot="1" x14ac:dyDescent="0.45">
      <c r="A173" s="38"/>
      <c r="B173" s="39"/>
      <c r="C173" s="39"/>
      <c r="D173" s="12"/>
      <c r="E173" s="5"/>
      <c r="F173" s="107"/>
      <c r="G173" s="349" t="s">
        <v>3</v>
      </c>
      <c r="H173" s="350"/>
      <c r="I173" s="109">
        <f>SUM(I169:I171)/SUM(H169:H171)</f>
        <v>-1</v>
      </c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</row>
    <row r="174" spans="1:30" s="5" customFormat="1" x14ac:dyDescent="0.4">
      <c r="A174" s="6"/>
      <c r="B174" s="8"/>
      <c r="C174" s="8"/>
      <c r="D174" s="12"/>
      <c r="E174" s="8"/>
      <c r="F174" s="8"/>
      <c r="G174" s="9"/>
      <c r="H174" s="8"/>
      <c r="I174" s="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s="5" customFormat="1" x14ac:dyDescent="0.4">
      <c r="A175" s="6"/>
      <c r="B175" s="8"/>
      <c r="C175" s="8"/>
      <c r="D175" s="12"/>
      <c r="E175" s="8"/>
      <c r="F175" s="8"/>
      <c r="G175" s="9"/>
      <c r="H175" s="8"/>
      <c r="I175" s="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s="5" customFormat="1" x14ac:dyDescent="0.4">
      <c r="A176" s="6"/>
      <c r="B176" s="8"/>
      <c r="C176" s="8"/>
      <c r="D176" s="12"/>
      <c r="E176" s="8"/>
      <c r="F176" s="8"/>
      <c r="G176" s="9"/>
      <c r="H176" s="8"/>
      <c r="I176" s="9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s="5" customFormat="1" x14ac:dyDescent="0.4">
      <c r="A177" s="6"/>
      <c r="B177" s="8"/>
      <c r="C177" s="8"/>
      <c r="D177" s="12"/>
      <c r="E177" s="8"/>
      <c r="F177" s="8"/>
      <c r="G177" s="9"/>
      <c r="H177" s="8"/>
      <c r="I177" s="9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s="5" customFormat="1" x14ac:dyDescent="0.4">
      <c r="A178" s="6"/>
      <c r="B178" s="8"/>
      <c r="C178" s="8"/>
      <c r="D178" s="12"/>
      <c r="E178" s="8"/>
      <c r="F178" s="8"/>
      <c r="G178" s="9"/>
      <c r="H178" s="8"/>
      <c r="I178" s="9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s="5" customFormat="1" x14ac:dyDescent="0.4">
      <c r="A179" s="6"/>
      <c r="B179" s="8"/>
      <c r="C179" s="8"/>
      <c r="D179" s="12"/>
      <c r="E179" s="8"/>
      <c r="F179" s="8"/>
      <c r="G179" s="9"/>
      <c r="H179" s="8"/>
      <c r="I179" s="9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s="5" customFormat="1" x14ac:dyDescent="0.4">
      <c r="A180" s="6"/>
      <c r="B180" s="8"/>
      <c r="C180" s="8"/>
      <c r="D180" s="12"/>
      <c r="E180" s="8"/>
      <c r="F180" s="8"/>
      <c r="G180" s="9"/>
      <c r="H180" s="8"/>
      <c r="I180" s="9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s="5" customFormat="1" x14ac:dyDescent="0.4">
      <c r="A181" s="6"/>
      <c r="B181" s="8"/>
      <c r="C181" s="8"/>
      <c r="D181" s="12"/>
      <c r="E181" s="8"/>
      <c r="F181" s="8"/>
      <c r="G181" s="9"/>
      <c r="H181" s="8"/>
      <c r="I181" s="9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s="5" customFormat="1" x14ac:dyDescent="0.4">
      <c r="A182" s="6"/>
      <c r="B182" s="8"/>
      <c r="C182" s="8"/>
      <c r="D182" s="12"/>
      <c r="E182" s="8"/>
      <c r="F182" s="8"/>
      <c r="G182" s="9"/>
      <c r="H182" s="8"/>
      <c r="I182" s="9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s="5" customFormat="1" x14ac:dyDescent="0.4">
      <c r="A183" s="6"/>
      <c r="B183" s="8"/>
      <c r="C183" s="8"/>
      <c r="D183" s="12"/>
      <c r="E183" s="8"/>
      <c r="F183" s="8"/>
      <c r="G183" s="9"/>
      <c r="H183" s="8"/>
      <c r="I183" s="9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s="5" customFormat="1" x14ac:dyDescent="0.4">
      <c r="A184" s="6"/>
      <c r="B184" s="8"/>
      <c r="C184" s="8"/>
      <c r="D184" s="12"/>
      <c r="E184" s="8"/>
      <c r="F184" s="8"/>
      <c r="G184" s="9"/>
      <c r="H184" s="8"/>
      <c r="I184" s="9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s="5" customFormat="1" x14ac:dyDescent="0.4">
      <c r="A185" s="6"/>
      <c r="B185" s="8"/>
      <c r="C185" s="8"/>
      <c r="D185" s="12"/>
      <c r="E185" s="8"/>
      <c r="F185" s="8"/>
      <c r="G185" s="9"/>
      <c r="H185" s="8"/>
      <c r="I185" s="9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s="5" customFormat="1" x14ac:dyDescent="0.4">
      <c r="A186" s="6"/>
      <c r="B186" s="8"/>
      <c r="C186" s="8"/>
      <c r="D186" s="12"/>
      <c r="E186" s="8"/>
      <c r="F186" s="8"/>
      <c r="G186" s="9"/>
      <c r="H186" s="8"/>
      <c r="I186" s="9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s="5" customFormat="1" x14ac:dyDescent="0.4">
      <c r="A187" s="6"/>
      <c r="B187" s="8"/>
      <c r="C187" s="8"/>
      <c r="D187" s="12"/>
      <c r="E187" s="8"/>
      <c r="F187" s="8"/>
      <c r="G187" s="9"/>
      <c r="H187" s="8"/>
      <c r="I187" s="9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s="5" customFormat="1" x14ac:dyDescent="0.4">
      <c r="A188" s="6"/>
      <c r="B188" s="8"/>
      <c r="C188" s="8"/>
      <c r="D188" s="12"/>
      <c r="E188" s="8"/>
      <c r="F188" s="8"/>
      <c r="G188" s="9"/>
      <c r="H188" s="8"/>
      <c r="I188" s="9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s="5" customFormat="1" x14ac:dyDescent="0.4">
      <c r="A189" s="6"/>
      <c r="B189" s="8"/>
      <c r="C189" s="8"/>
      <c r="D189" s="12"/>
      <c r="E189" s="8"/>
      <c r="F189" s="8"/>
      <c r="G189" s="9"/>
      <c r="H189" s="8"/>
      <c r="I189" s="9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s="5" customFormat="1" x14ac:dyDescent="0.4">
      <c r="A190" s="6"/>
      <c r="B190" s="8"/>
      <c r="C190" s="8"/>
      <c r="D190" s="12"/>
      <c r="E190" s="8"/>
      <c r="F190" s="8"/>
      <c r="G190" s="9"/>
      <c r="H190" s="8"/>
      <c r="I190" s="9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s="5" customFormat="1" x14ac:dyDescent="0.4">
      <c r="A191" s="6"/>
      <c r="B191" s="8"/>
      <c r="C191" s="8"/>
      <c r="D191" s="12"/>
      <c r="E191" s="8"/>
      <c r="F191" s="8"/>
      <c r="G191" s="9"/>
      <c r="H191" s="8"/>
      <c r="I191" s="9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s="5" customFormat="1" x14ac:dyDescent="0.4">
      <c r="A192" s="6"/>
      <c r="B192" s="8"/>
      <c r="C192" s="8"/>
      <c r="D192" s="12"/>
      <c r="E192" s="8"/>
      <c r="F192" s="8"/>
      <c r="G192" s="9"/>
      <c r="H192" s="8"/>
      <c r="I192" s="9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s="5" customFormat="1" x14ac:dyDescent="0.4">
      <c r="A193" s="6"/>
      <c r="B193" s="8"/>
      <c r="C193" s="8"/>
      <c r="D193" s="12"/>
      <c r="E193" s="8"/>
      <c r="F193" s="8"/>
      <c r="G193" s="9"/>
      <c r="H193" s="8"/>
      <c r="I193" s="9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s="5" customFormat="1" x14ac:dyDescent="0.4">
      <c r="A194" s="6"/>
      <c r="B194" s="8"/>
      <c r="C194" s="8"/>
      <c r="D194" s="12"/>
      <c r="E194" s="8"/>
      <c r="F194" s="8"/>
      <c r="G194" s="9"/>
      <c r="H194" s="8"/>
      <c r="I194" s="9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s="5" customFormat="1" x14ac:dyDescent="0.4">
      <c r="A195" s="6"/>
      <c r="B195" s="8"/>
      <c r="C195" s="8"/>
      <c r="D195" s="12"/>
      <c r="E195" s="8"/>
      <c r="F195" s="8"/>
      <c r="G195" s="9"/>
      <c r="H195" s="8"/>
      <c r="I195" s="9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s="5" customFormat="1" x14ac:dyDescent="0.4">
      <c r="A196" s="6"/>
      <c r="B196" s="8"/>
      <c r="C196" s="8"/>
      <c r="D196" s="12"/>
      <c r="E196" s="8"/>
      <c r="F196" s="8"/>
      <c r="G196" s="9"/>
      <c r="H196" s="8"/>
      <c r="I196" s="9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s="5" customFormat="1" x14ac:dyDescent="0.4">
      <c r="A197" s="6"/>
      <c r="B197" s="8"/>
      <c r="C197" s="8"/>
      <c r="D197" s="12"/>
      <c r="E197" s="8"/>
      <c r="F197" s="8"/>
      <c r="G197" s="9"/>
      <c r="H197" s="8"/>
      <c r="I197" s="9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x14ac:dyDescent="0.4">
      <c r="A198" s="6"/>
      <c r="B198" s="8"/>
      <c r="C198" s="8"/>
      <c r="D198" s="12"/>
      <c r="E198" s="8"/>
      <c r="F198" s="8"/>
      <c r="G198" s="9"/>
      <c r="H198" s="8"/>
      <c r="I198" s="9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x14ac:dyDescent="0.4">
      <c r="A199" s="6"/>
      <c r="B199" s="8"/>
      <c r="C199" s="8"/>
      <c r="D199" s="12"/>
      <c r="E199" s="8"/>
      <c r="F199" s="8"/>
      <c r="G199" s="9"/>
      <c r="H199" s="8"/>
      <c r="I199" s="9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5" customFormat="1" x14ac:dyDescent="0.4">
      <c r="A200" s="6"/>
      <c r="B200" s="8"/>
      <c r="C200" s="8"/>
      <c r="D200" s="12"/>
      <c r="E200" s="8"/>
      <c r="F200" s="8"/>
      <c r="G200" s="9"/>
      <c r="H200" s="8"/>
      <c r="I200" s="9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s="5" customFormat="1" x14ac:dyDescent="0.4">
      <c r="A201" s="6"/>
      <c r="B201" s="8"/>
      <c r="C201" s="8"/>
      <c r="D201" s="12"/>
      <c r="E201" s="8"/>
      <c r="F201" s="8"/>
      <c r="G201" s="9"/>
      <c r="H201" s="8"/>
      <c r="I201" s="9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s="5" customFormat="1" x14ac:dyDescent="0.4">
      <c r="A202" s="6"/>
      <c r="B202" s="8"/>
      <c r="C202" s="8"/>
      <c r="D202" s="12"/>
      <c r="E202" s="8"/>
      <c r="F202" s="8"/>
      <c r="G202" s="9"/>
      <c r="H202" s="8"/>
      <c r="I202" s="9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s="5" customFormat="1" x14ac:dyDescent="0.4">
      <c r="A203" s="6"/>
      <c r="B203" s="8"/>
      <c r="C203" s="8"/>
      <c r="D203" s="12"/>
      <c r="E203" s="8"/>
      <c r="F203" s="8"/>
      <c r="G203" s="9"/>
      <c r="H203" s="8"/>
      <c r="I203" s="9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s="5" customFormat="1" x14ac:dyDescent="0.4">
      <c r="A204" s="6"/>
      <c r="B204" s="8"/>
      <c r="C204" s="8"/>
      <c r="D204" s="12"/>
      <c r="E204" s="8"/>
      <c r="F204" s="8"/>
      <c r="G204" s="9"/>
      <c r="H204" s="8"/>
      <c r="I204" s="9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s="5" customFormat="1" x14ac:dyDescent="0.4">
      <c r="A205" s="6"/>
      <c r="B205" s="8"/>
      <c r="C205" s="8"/>
      <c r="D205" s="12"/>
      <c r="E205" s="8"/>
      <c r="F205" s="8"/>
      <c r="G205" s="9"/>
      <c r="H205" s="8"/>
      <c r="I205" s="9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s="5" customFormat="1" x14ac:dyDescent="0.4">
      <c r="A206" s="6"/>
      <c r="B206" s="8"/>
      <c r="C206" s="8"/>
      <c r="D206" s="12"/>
      <c r="E206" s="8"/>
      <c r="F206" s="8"/>
      <c r="G206" s="9"/>
      <c r="H206" s="8"/>
      <c r="I206" s="9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s="5" customFormat="1" x14ac:dyDescent="0.4">
      <c r="A207" s="6"/>
      <c r="B207" s="8"/>
      <c r="C207" s="8"/>
      <c r="D207" s="12"/>
      <c r="E207" s="8"/>
      <c r="F207" s="8"/>
      <c r="G207" s="9"/>
      <c r="H207" s="8"/>
      <c r="I207" s="9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s="5" customFormat="1" x14ac:dyDescent="0.4">
      <c r="A208" s="6"/>
      <c r="B208" s="8"/>
      <c r="C208" s="8"/>
      <c r="D208" s="12"/>
      <c r="E208" s="8"/>
      <c r="F208" s="8"/>
      <c r="G208" s="9"/>
      <c r="H208" s="8"/>
      <c r="I208" s="9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s="5" customFormat="1" x14ac:dyDescent="0.4">
      <c r="A209" s="6"/>
      <c r="B209" s="8"/>
      <c r="C209" s="8"/>
      <c r="D209" s="12"/>
      <c r="E209" s="8"/>
      <c r="F209" s="8"/>
      <c r="G209" s="9"/>
      <c r="H209" s="8"/>
      <c r="I209" s="9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s="5" customFormat="1" x14ac:dyDescent="0.4">
      <c r="A210" s="6"/>
      <c r="B210" s="8"/>
      <c r="C210" s="8"/>
      <c r="D210" s="12"/>
      <c r="E210" s="8"/>
      <c r="F210" s="8"/>
      <c r="G210" s="9"/>
      <c r="H210" s="8"/>
      <c r="I210" s="9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s="5" customFormat="1" x14ac:dyDescent="0.4">
      <c r="A211" s="6"/>
      <c r="B211" s="8"/>
      <c r="C211" s="8"/>
      <c r="D211" s="12"/>
      <c r="E211" s="8"/>
      <c r="F211" s="8"/>
      <c r="G211" s="9"/>
      <c r="H211" s="8"/>
      <c r="I211" s="9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s="5" customFormat="1" x14ac:dyDescent="0.4">
      <c r="A212" s="6"/>
      <c r="B212" s="8"/>
      <c r="C212" s="8"/>
      <c r="D212" s="12"/>
      <c r="E212" s="8"/>
      <c r="F212" s="8"/>
      <c r="G212" s="9"/>
      <c r="H212" s="8"/>
      <c r="I212" s="9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s="5" customFormat="1" x14ac:dyDescent="0.4">
      <c r="A213" s="6"/>
      <c r="B213" s="8"/>
      <c r="C213" s="8"/>
      <c r="D213" s="12"/>
      <c r="E213" s="8"/>
      <c r="F213" s="8"/>
      <c r="G213" s="9"/>
      <c r="H213" s="8"/>
      <c r="I213" s="9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s="5" customFormat="1" x14ac:dyDescent="0.4">
      <c r="A214" s="6"/>
      <c r="B214" s="8"/>
      <c r="C214" s="8"/>
      <c r="D214" s="12"/>
      <c r="E214" s="8"/>
      <c r="F214" s="8"/>
      <c r="G214" s="9"/>
      <c r="H214" s="8"/>
      <c r="I214" s="9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s="5" customFormat="1" x14ac:dyDescent="0.4">
      <c r="A215" s="6"/>
      <c r="B215" s="8"/>
      <c r="C215" s="8"/>
      <c r="D215" s="12"/>
      <c r="E215" s="8"/>
      <c r="F215" s="8"/>
      <c r="G215" s="9"/>
      <c r="H215" s="8"/>
      <c r="I215" s="9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s="5" customFormat="1" x14ac:dyDescent="0.4">
      <c r="A216" s="6"/>
      <c r="B216" s="8"/>
      <c r="C216" s="8"/>
      <c r="D216" s="12"/>
      <c r="E216" s="8"/>
      <c r="F216" s="8"/>
      <c r="G216" s="9"/>
      <c r="H216" s="8"/>
      <c r="I216" s="9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s="5" customFormat="1" x14ac:dyDescent="0.4">
      <c r="A217" s="6"/>
      <c r="B217" s="8"/>
      <c r="C217" s="8"/>
      <c r="D217" s="12"/>
      <c r="E217" s="8"/>
      <c r="F217" s="8"/>
      <c r="G217" s="9"/>
      <c r="H217" s="8"/>
      <c r="I217" s="9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s="5" customFormat="1" x14ac:dyDescent="0.4">
      <c r="A218" s="6"/>
      <c r="B218" s="8"/>
      <c r="C218" s="8"/>
      <c r="D218" s="12"/>
      <c r="E218" s="8"/>
      <c r="F218" s="8"/>
      <c r="G218" s="9"/>
      <c r="H218" s="8"/>
      <c r="I218" s="9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s="5" customFormat="1" x14ac:dyDescent="0.4">
      <c r="A219" s="6"/>
      <c r="B219" s="8"/>
      <c r="C219" s="8"/>
      <c r="D219" s="12"/>
      <c r="E219" s="8"/>
      <c r="F219" s="8"/>
      <c r="G219" s="9"/>
      <c r="H219" s="8"/>
      <c r="I219" s="9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s="5" customFormat="1" x14ac:dyDescent="0.4">
      <c r="A220" s="6"/>
      <c r="B220" s="8"/>
      <c r="C220" s="8"/>
      <c r="D220" s="12"/>
      <c r="E220" s="8"/>
      <c r="F220" s="8"/>
      <c r="G220" s="9"/>
      <c r="H220" s="8"/>
      <c r="I220" s="9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s="5" customFormat="1" x14ac:dyDescent="0.4">
      <c r="A221" s="6"/>
      <c r="B221" s="8"/>
      <c r="C221" s="8"/>
      <c r="D221" s="12"/>
      <c r="E221" s="8"/>
      <c r="F221" s="8"/>
      <c r="G221" s="9"/>
      <c r="H221" s="8"/>
      <c r="I221" s="9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s="5" customFormat="1" x14ac:dyDescent="0.4">
      <c r="A222" s="6"/>
      <c r="B222" s="8"/>
      <c r="C222" s="8"/>
      <c r="D222" s="12"/>
      <c r="E222" s="8"/>
      <c r="F222" s="8"/>
      <c r="G222" s="9"/>
      <c r="H222" s="8"/>
      <c r="I222" s="9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s="5" customFormat="1" x14ac:dyDescent="0.4">
      <c r="A223" s="6"/>
      <c r="B223" s="8"/>
      <c r="C223" s="8"/>
      <c r="D223" s="12"/>
      <c r="E223" s="8"/>
      <c r="F223" s="8"/>
      <c r="G223" s="9"/>
      <c r="H223" s="8"/>
      <c r="I223" s="9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s="5" customFormat="1" x14ac:dyDescent="0.4">
      <c r="A224" s="6"/>
      <c r="B224" s="8"/>
      <c r="C224" s="8"/>
      <c r="D224" s="12"/>
      <c r="E224" s="8"/>
      <c r="F224" s="8"/>
      <c r="G224" s="9"/>
      <c r="H224" s="8"/>
      <c r="I224" s="9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s="5" customFormat="1" x14ac:dyDescent="0.4">
      <c r="A225" s="6"/>
      <c r="B225" s="8"/>
      <c r="C225" s="8"/>
      <c r="D225" s="12"/>
      <c r="E225" s="8"/>
      <c r="F225" s="8"/>
      <c r="G225" s="9"/>
      <c r="H225" s="8"/>
      <c r="I225" s="9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s="5" customFormat="1" x14ac:dyDescent="0.4">
      <c r="A226" s="6"/>
      <c r="B226" s="8"/>
      <c r="C226" s="8"/>
      <c r="D226" s="12"/>
      <c r="E226" s="8"/>
      <c r="F226" s="8"/>
      <c r="G226" s="9"/>
      <c r="H226" s="8"/>
      <c r="I226" s="9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s="5" customFormat="1" x14ac:dyDescent="0.4">
      <c r="A227" s="6"/>
      <c r="B227" s="8"/>
      <c r="C227" s="8"/>
      <c r="D227" s="12"/>
      <c r="E227" s="8"/>
      <c r="F227" s="8"/>
      <c r="G227" s="9"/>
      <c r="H227" s="8"/>
      <c r="I227" s="9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s="5" customFormat="1" x14ac:dyDescent="0.4">
      <c r="A228" s="6"/>
      <c r="B228" s="8"/>
      <c r="C228" s="8"/>
      <c r="D228" s="12"/>
      <c r="E228" s="8"/>
      <c r="F228" s="8"/>
      <c r="G228" s="9"/>
      <c r="H228" s="8"/>
      <c r="I228" s="9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s="5" customFormat="1" x14ac:dyDescent="0.4">
      <c r="A229" s="6"/>
      <c r="B229" s="8"/>
      <c r="C229" s="8"/>
      <c r="D229" s="12"/>
      <c r="E229" s="8"/>
      <c r="F229" s="8"/>
      <c r="G229" s="9"/>
      <c r="H229" s="8"/>
      <c r="I229" s="9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s="5" customFormat="1" x14ac:dyDescent="0.4">
      <c r="A230" s="6"/>
      <c r="B230" s="8"/>
      <c r="C230" s="8"/>
      <c r="D230" s="12"/>
      <c r="E230" s="8"/>
      <c r="F230" s="8"/>
      <c r="G230" s="9"/>
      <c r="H230" s="8"/>
      <c r="I230" s="9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s="5" customFormat="1" x14ac:dyDescent="0.4">
      <c r="A231" s="6"/>
      <c r="B231" s="8"/>
      <c r="C231" s="8"/>
      <c r="D231" s="12"/>
      <c r="E231" s="8"/>
      <c r="F231" s="8"/>
      <c r="G231" s="9"/>
      <c r="H231" s="8"/>
      <c r="I231" s="9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s="5" customFormat="1" x14ac:dyDescent="0.4">
      <c r="A232" s="6"/>
      <c r="B232" s="8"/>
      <c r="C232" s="8"/>
      <c r="D232" s="12"/>
      <c r="E232" s="8"/>
      <c r="F232" s="8"/>
      <c r="G232" s="9"/>
      <c r="H232" s="8"/>
      <c r="I232" s="9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s="5" customFormat="1" x14ac:dyDescent="0.4">
      <c r="A233" s="6"/>
      <c r="B233" s="8"/>
      <c r="C233" s="8"/>
      <c r="D233" s="12"/>
      <c r="E233" s="8"/>
      <c r="F233" s="8"/>
      <c r="G233" s="9"/>
      <c r="H233" s="8"/>
      <c r="I233" s="9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s="5" customFormat="1" x14ac:dyDescent="0.4">
      <c r="A234" s="6"/>
      <c r="B234" s="8"/>
      <c r="C234" s="8"/>
      <c r="D234" s="12"/>
      <c r="E234" s="8"/>
      <c r="F234" s="8"/>
      <c r="G234" s="9"/>
      <c r="H234" s="8"/>
      <c r="I234" s="9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s="5" customFormat="1" x14ac:dyDescent="0.4">
      <c r="A235" s="6"/>
      <c r="B235" s="8"/>
      <c r="C235" s="8"/>
      <c r="D235" s="12"/>
      <c r="E235" s="8"/>
      <c r="F235" s="8"/>
      <c r="G235" s="9"/>
      <c r="H235" s="8"/>
      <c r="I235" s="9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s="5" customFormat="1" x14ac:dyDescent="0.4">
      <c r="A236" s="6"/>
      <c r="B236" s="8"/>
      <c r="C236" s="8"/>
      <c r="D236" s="12"/>
      <c r="E236" s="8"/>
      <c r="F236" s="8"/>
      <c r="G236" s="9"/>
      <c r="H236" s="8"/>
      <c r="I236" s="9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s="5" customFormat="1" x14ac:dyDescent="0.4">
      <c r="A237" s="6"/>
      <c r="B237" s="8"/>
      <c r="C237" s="8"/>
      <c r="D237" s="12"/>
      <c r="E237" s="8"/>
      <c r="F237" s="8"/>
      <c r="G237" s="9"/>
      <c r="H237" s="8"/>
      <c r="I237" s="9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s="5" customFormat="1" x14ac:dyDescent="0.4">
      <c r="A238" s="6"/>
      <c r="B238" s="8"/>
      <c r="C238" s="8"/>
      <c r="D238" s="12"/>
      <c r="E238" s="8"/>
      <c r="F238" s="8"/>
      <c r="G238" s="9"/>
      <c r="H238" s="8"/>
      <c r="I238" s="9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s="5" customFormat="1" x14ac:dyDescent="0.4">
      <c r="A239" s="6"/>
      <c r="B239" s="8"/>
      <c r="C239" s="8"/>
      <c r="D239" s="12"/>
      <c r="E239" s="8"/>
      <c r="F239" s="8"/>
      <c r="G239" s="9"/>
      <c r="H239" s="8"/>
      <c r="I239" s="9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s="5" customFormat="1" x14ac:dyDescent="0.4">
      <c r="A240" s="6"/>
      <c r="B240" s="8"/>
      <c r="C240" s="8"/>
      <c r="D240" s="12"/>
      <c r="E240" s="8"/>
      <c r="F240" s="8"/>
      <c r="G240" s="9"/>
      <c r="H240" s="8"/>
      <c r="I240" s="9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s="5" customFormat="1" x14ac:dyDescent="0.4">
      <c r="A241" s="6"/>
      <c r="B241" s="8"/>
      <c r="C241" s="8"/>
      <c r="D241" s="12"/>
      <c r="E241" s="8"/>
      <c r="F241" s="8"/>
      <c r="G241" s="9"/>
      <c r="H241" s="8"/>
      <c r="I241" s="9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s="5" customFormat="1" x14ac:dyDescent="0.4">
      <c r="A242" s="6"/>
      <c r="B242" s="8"/>
      <c r="C242" s="8"/>
      <c r="D242" s="12"/>
      <c r="E242" s="8"/>
      <c r="F242" s="8"/>
      <c r="G242" s="9"/>
      <c r="H242" s="8"/>
      <c r="I242" s="9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s="5" customFormat="1" x14ac:dyDescent="0.4">
      <c r="A243" s="6"/>
      <c r="B243" s="8"/>
      <c r="C243" s="8"/>
      <c r="D243" s="12"/>
      <c r="E243" s="8"/>
      <c r="F243" s="8"/>
      <c r="G243" s="9"/>
      <c r="H243" s="8"/>
      <c r="I243" s="9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s="5" customFormat="1" x14ac:dyDescent="0.4">
      <c r="A244" s="6"/>
      <c r="B244" s="8"/>
      <c r="C244" s="8"/>
      <c r="D244" s="12"/>
      <c r="E244" s="8"/>
      <c r="F244" s="8"/>
      <c r="G244" s="9"/>
      <c r="H244" s="8"/>
      <c r="I244" s="9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s="5" customFormat="1" x14ac:dyDescent="0.4">
      <c r="A245" s="6"/>
      <c r="B245" s="8"/>
      <c r="C245" s="8"/>
      <c r="D245" s="12"/>
      <c r="E245" s="8"/>
      <c r="F245" s="8"/>
      <c r="G245" s="9"/>
      <c r="H245" s="8"/>
      <c r="I245" s="9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s="5" customFormat="1" x14ac:dyDescent="0.4">
      <c r="A246" s="6"/>
      <c r="B246" s="8"/>
      <c r="C246" s="8"/>
      <c r="D246" s="12"/>
      <c r="E246" s="8"/>
      <c r="F246" s="8"/>
      <c r="G246" s="9"/>
      <c r="H246" s="8"/>
      <c r="I246" s="9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s="5" customFormat="1" x14ac:dyDescent="0.4">
      <c r="A247" s="6"/>
      <c r="B247" s="8"/>
      <c r="C247" s="8"/>
      <c r="D247" s="12"/>
      <c r="E247" s="8"/>
      <c r="F247" s="8"/>
      <c r="G247" s="9"/>
      <c r="H247" s="8"/>
      <c r="I247" s="9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s="5" customFormat="1" x14ac:dyDescent="0.4">
      <c r="A248" s="6"/>
      <c r="B248" s="8"/>
      <c r="C248" s="8"/>
      <c r="D248" s="12"/>
      <c r="E248" s="8"/>
      <c r="F248" s="8"/>
      <c r="G248" s="9"/>
      <c r="H248" s="8"/>
      <c r="I248" s="9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s="5" customFormat="1" x14ac:dyDescent="0.4">
      <c r="A249" s="6"/>
      <c r="B249" s="8"/>
      <c r="C249" s="8"/>
      <c r="D249" s="12"/>
      <c r="E249" s="8"/>
      <c r="F249" s="8"/>
      <c r="G249" s="9"/>
      <c r="H249" s="8"/>
      <c r="I249" s="9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s="5" customFormat="1" x14ac:dyDescent="0.4">
      <c r="A250" s="6"/>
      <c r="B250" s="8"/>
      <c r="C250" s="8"/>
      <c r="D250" s="12"/>
      <c r="E250" s="8"/>
      <c r="F250" s="8"/>
      <c r="G250" s="9"/>
      <c r="H250" s="8"/>
      <c r="I250" s="9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s="5" customFormat="1" x14ac:dyDescent="0.4">
      <c r="A251" s="6"/>
      <c r="B251" s="8"/>
      <c r="C251" s="8"/>
      <c r="D251" s="12"/>
      <c r="E251" s="8"/>
      <c r="F251" s="8"/>
      <c r="G251" s="9"/>
      <c r="H251" s="8"/>
      <c r="I251" s="9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s="5" customFormat="1" x14ac:dyDescent="0.4">
      <c r="A252" s="6"/>
      <c r="B252" s="8"/>
      <c r="C252" s="8"/>
      <c r="D252" s="12"/>
      <c r="E252" s="8"/>
      <c r="F252" s="8"/>
      <c r="G252" s="9"/>
      <c r="H252" s="8"/>
      <c r="I252" s="9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s="5" customFormat="1" x14ac:dyDescent="0.4">
      <c r="A253" s="6"/>
      <c r="B253" s="8"/>
      <c r="C253" s="8"/>
      <c r="D253" s="12"/>
      <c r="E253" s="8"/>
      <c r="F253" s="8"/>
      <c r="G253" s="9"/>
      <c r="H253" s="8"/>
      <c r="I253" s="9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s="5" customFormat="1" x14ac:dyDescent="0.4">
      <c r="A254" s="6"/>
      <c r="B254" s="8"/>
      <c r="C254" s="8"/>
      <c r="D254" s="12"/>
      <c r="E254" s="8"/>
      <c r="F254" s="8"/>
      <c r="G254" s="9"/>
      <c r="H254" s="8"/>
      <c r="I254" s="9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s="5" customFormat="1" x14ac:dyDescent="0.4">
      <c r="A255" s="6"/>
      <c r="B255" s="8"/>
      <c r="C255" s="8"/>
      <c r="D255" s="12"/>
      <c r="E255" s="8"/>
      <c r="F255" s="8"/>
      <c r="G255" s="9"/>
      <c r="H255" s="8"/>
      <c r="I255" s="9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s="5" customFormat="1" x14ac:dyDescent="0.4">
      <c r="A256" s="6"/>
      <c r="B256" s="8"/>
      <c r="C256" s="8"/>
      <c r="D256" s="12"/>
      <c r="E256" s="8"/>
      <c r="F256" s="8"/>
      <c r="G256" s="9"/>
      <c r="H256" s="8"/>
      <c r="I256" s="9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s="5" customFormat="1" x14ac:dyDescent="0.4">
      <c r="A257" s="6"/>
      <c r="B257" s="8"/>
      <c r="C257" s="8"/>
      <c r="D257" s="12"/>
      <c r="E257" s="8"/>
      <c r="F257" s="8"/>
      <c r="G257" s="9"/>
      <c r="H257" s="8"/>
      <c r="I257" s="9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s="5" customFormat="1" x14ac:dyDescent="0.4">
      <c r="A258" s="6"/>
      <c r="B258" s="8"/>
      <c r="C258" s="8"/>
      <c r="D258" s="12"/>
      <c r="E258" s="8"/>
      <c r="F258" s="8"/>
      <c r="G258" s="9"/>
      <c r="H258" s="8"/>
      <c r="I258" s="9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s="5" customFormat="1" x14ac:dyDescent="0.4">
      <c r="A259" s="6"/>
      <c r="B259" s="8"/>
      <c r="C259" s="8"/>
      <c r="D259" s="12"/>
      <c r="E259" s="8"/>
      <c r="F259" s="8"/>
      <c r="G259" s="9"/>
      <c r="H259" s="8"/>
      <c r="I259" s="9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s="5" customFormat="1" x14ac:dyDescent="0.4">
      <c r="A260" s="6"/>
      <c r="B260" s="8"/>
      <c r="C260" s="8"/>
      <c r="D260" s="12"/>
      <c r="E260" s="8"/>
      <c r="F260" s="8"/>
      <c r="G260" s="9"/>
      <c r="H260" s="8"/>
      <c r="I260" s="9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s="5" customFormat="1" x14ac:dyDescent="0.4">
      <c r="A261" s="6"/>
      <c r="B261" s="8"/>
      <c r="C261" s="8"/>
      <c r="D261" s="12"/>
      <c r="E261" s="8"/>
      <c r="F261" s="8"/>
      <c r="G261" s="9"/>
      <c r="H261" s="8"/>
      <c r="I261" s="9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s="5" customFormat="1" x14ac:dyDescent="0.4">
      <c r="A262" s="6"/>
      <c r="B262" s="8"/>
      <c r="C262" s="8"/>
      <c r="D262" s="12"/>
      <c r="E262" s="8"/>
      <c r="F262" s="8"/>
      <c r="G262" s="9"/>
      <c r="H262" s="8"/>
      <c r="I262" s="9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s="5" customFormat="1" x14ac:dyDescent="0.4">
      <c r="A263" s="6"/>
      <c r="B263" s="8"/>
      <c r="C263" s="8"/>
      <c r="D263" s="12"/>
      <c r="E263" s="8"/>
      <c r="F263" s="8"/>
      <c r="G263" s="9"/>
      <c r="H263" s="8"/>
      <c r="I263" s="9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s="5" customFormat="1" x14ac:dyDescent="0.4">
      <c r="A264" s="6"/>
      <c r="B264" s="8"/>
      <c r="C264" s="8"/>
      <c r="D264" s="12"/>
      <c r="E264" s="8"/>
      <c r="F264" s="8"/>
      <c r="G264" s="9"/>
      <c r="H264" s="8"/>
      <c r="I264" s="9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s="5" customFormat="1" x14ac:dyDescent="0.4">
      <c r="A265" s="6"/>
      <c r="B265" s="8"/>
      <c r="C265" s="8"/>
      <c r="D265" s="12"/>
      <c r="E265" s="8"/>
      <c r="F265" s="8"/>
      <c r="G265" s="9"/>
      <c r="H265" s="8"/>
      <c r="I265" s="9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s="5" customFormat="1" x14ac:dyDescent="0.4">
      <c r="A266" s="6"/>
      <c r="B266" s="8"/>
      <c r="C266" s="8"/>
      <c r="D266" s="12"/>
      <c r="E266" s="8"/>
      <c r="F266" s="8"/>
      <c r="G266" s="9"/>
      <c r="H266" s="8"/>
      <c r="I266" s="9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s="5" customFormat="1" x14ac:dyDescent="0.4">
      <c r="A267" s="6"/>
      <c r="B267" s="8"/>
      <c r="C267" s="8"/>
      <c r="D267" s="12"/>
      <c r="E267" s="8"/>
      <c r="F267" s="8"/>
      <c r="G267" s="9"/>
      <c r="H267" s="8"/>
      <c r="I267" s="9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s="5" customFormat="1" x14ac:dyDescent="0.4">
      <c r="A268" s="6"/>
      <c r="B268" s="8"/>
      <c r="C268" s="8"/>
      <c r="D268" s="12"/>
      <c r="E268" s="8"/>
      <c r="F268" s="8"/>
      <c r="G268" s="9"/>
      <c r="H268" s="8"/>
      <c r="I268" s="9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s="5" customFormat="1" x14ac:dyDescent="0.4">
      <c r="A269" s="6"/>
      <c r="B269" s="8"/>
      <c r="C269" s="8"/>
      <c r="D269" s="12"/>
      <c r="E269" s="8"/>
      <c r="F269" s="8"/>
      <c r="G269" s="9"/>
      <c r="H269" s="8"/>
      <c r="I269" s="9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s="5" customFormat="1" x14ac:dyDescent="0.4">
      <c r="A270" s="6"/>
      <c r="B270" s="8"/>
      <c r="C270" s="8"/>
      <c r="D270" s="12"/>
      <c r="E270" s="8"/>
      <c r="F270" s="8"/>
      <c r="G270" s="9"/>
      <c r="H270" s="8"/>
      <c r="I270" s="9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s="5" customFormat="1" x14ac:dyDescent="0.4">
      <c r="A271" s="6"/>
      <c r="B271" s="8"/>
      <c r="C271" s="8"/>
      <c r="D271" s="12"/>
      <c r="E271" s="8"/>
      <c r="F271" s="8"/>
      <c r="G271" s="9"/>
      <c r="H271" s="8"/>
      <c r="I271" s="9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s="5" customFormat="1" x14ac:dyDescent="0.4">
      <c r="A272" s="6"/>
      <c r="B272" s="8"/>
      <c r="C272" s="8"/>
      <c r="D272" s="12"/>
      <c r="E272" s="8"/>
      <c r="F272" s="8"/>
      <c r="G272" s="9"/>
      <c r="H272" s="8"/>
      <c r="I272" s="9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s="5" customFormat="1" x14ac:dyDescent="0.4">
      <c r="A273" s="6"/>
      <c r="B273" s="8"/>
      <c r="C273" s="8"/>
      <c r="D273" s="12"/>
      <c r="E273" s="8"/>
      <c r="F273" s="8"/>
      <c r="G273" s="9"/>
      <c r="H273" s="8"/>
      <c r="I273" s="9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s="5" customFormat="1" x14ac:dyDescent="0.4">
      <c r="A274" s="6"/>
      <c r="B274" s="8"/>
      <c r="C274" s="8"/>
      <c r="D274" s="12"/>
      <c r="E274" s="8"/>
      <c r="F274" s="8"/>
      <c r="G274" s="9"/>
      <c r="H274" s="8"/>
      <c r="I274" s="9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s="5" customFormat="1" x14ac:dyDescent="0.4">
      <c r="A275" s="6"/>
      <c r="B275" s="8"/>
      <c r="C275" s="8"/>
      <c r="D275" s="12"/>
      <c r="E275" s="8"/>
      <c r="F275" s="8"/>
      <c r="G275" s="9"/>
      <c r="H275" s="8"/>
      <c r="I275" s="9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s="5" customFormat="1" x14ac:dyDescent="0.4">
      <c r="A276" s="6"/>
      <c r="B276" s="8"/>
      <c r="C276" s="8"/>
      <c r="D276" s="12"/>
      <c r="E276" s="8"/>
      <c r="F276" s="8"/>
      <c r="G276" s="9"/>
      <c r="H276" s="8"/>
      <c r="I276" s="9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s="5" customFormat="1" x14ac:dyDescent="0.4">
      <c r="A277" s="6"/>
      <c r="B277" s="8"/>
      <c r="C277" s="8"/>
      <c r="D277" s="12"/>
      <c r="E277" s="8"/>
      <c r="F277" s="8"/>
      <c r="G277" s="9"/>
      <c r="H277" s="8"/>
      <c r="I277" s="9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s="5" customFormat="1" x14ac:dyDescent="0.4">
      <c r="A278" s="6"/>
      <c r="B278" s="8"/>
      <c r="C278" s="8"/>
      <c r="D278" s="12"/>
      <c r="E278" s="8"/>
      <c r="F278" s="8"/>
      <c r="G278" s="9"/>
      <c r="H278" s="8"/>
      <c r="I278" s="9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s="5" customFormat="1" x14ac:dyDescent="0.4">
      <c r="A279" s="6"/>
      <c r="B279" s="8"/>
      <c r="C279" s="8"/>
      <c r="D279" s="12"/>
      <c r="E279" s="8"/>
      <c r="F279" s="8"/>
      <c r="G279" s="9"/>
      <c r="H279" s="8"/>
      <c r="I279" s="9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s="5" customFormat="1" x14ac:dyDescent="0.4">
      <c r="A280" s="6"/>
      <c r="B280" s="8"/>
      <c r="C280" s="8"/>
      <c r="D280" s="12"/>
      <c r="E280" s="8"/>
      <c r="F280" s="8"/>
      <c r="G280" s="9"/>
      <c r="H280" s="8"/>
      <c r="I280" s="9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s="5" customFormat="1" x14ac:dyDescent="0.4">
      <c r="A281" s="6"/>
      <c r="B281" s="8"/>
      <c r="C281" s="8"/>
      <c r="D281" s="12"/>
      <c r="E281" s="8"/>
      <c r="F281" s="8"/>
      <c r="G281" s="9"/>
      <c r="H281" s="8"/>
      <c r="I281" s="9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s="5" customFormat="1" x14ac:dyDescent="0.4">
      <c r="A282" s="6"/>
      <c r="B282" s="8"/>
      <c r="C282" s="8"/>
      <c r="D282" s="12"/>
      <c r="E282" s="8"/>
      <c r="F282" s="8"/>
      <c r="G282" s="9"/>
      <c r="H282" s="8"/>
      <c r="I282" s="9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s="5" customFormat="1" x14ac:dyDescent="0.4">
      <c r="A283" s="6"/>
      <c r="B283" s="8"/>
      <c r="C283" s="8"/>
      <c r="D283" s="12"/>
      <c r="E283" s="8"/>
      <c r="F283" s="8"/>
      <c r="G283" s="9"/>
      <c r="H283" s="8"/>
      <c r="I283" s="9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s="5" customFormat="1" x14ac:dyDescent="0.4">
      <c r="A284" s="6"/>
      <c r="B284" s="8"/>
      <c r="C284" s="8"/>
      <c r="D284" s="12"/>
      <c r="E284" s="8"/>
      <c r="F284" s="8"/>
      <c r="G284" s="9"/>
      <c r="H284" s="8"/>
      <c r="I284" s="9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s="5" customFormat="1" x14ac:dyDescent="0.4">
      <c r="A285" s="6"/>
      <c r="B285" s="8"/>
      <c r="C285" s="8"/>
      <c r="D285" s="12"/>
      <c r="E285" s="8"/>
      <c r="F285" s="8"/>
      <c r="G285" s="9"/>
      <c r="H285" s="8"/>
      <c r="I285" s="9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s="5" customFormat="1" x14ac:dyDescent="0.4">
      <c r="A286" s="6"/>
      <c r="B286" s="8"/>
      <c r="C286" s="8"/>
      <c r="D286" s="12"/>
      <c r="E286" s="8"/>
      <c r="F286" s="8"/>
      <c r="G286" s="9"/>
      <c r="H286" s="8"/>
      <c r="I286" s="9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s="5" customFormat="1" x14ac:dyDescent="0.4">
      <c r="A287" s="6"/>
      <c r="B287" s="8"/>
      <c r="C287" s="8"/>
      <c r="D287" s="12"/>
      <c r="E287" s="8"/>
      <c r="F287" s="8"/>
      <c r="G287" s="9"/>
      <c r="H287" s="8"/>
      <c r="I287" s="9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s="5" customFormat="1" x14ac:dyDescent="0.4">
      <c r="A288" s="6"/>
      <c r="B288" s="8"/>
      <c r="C288" s="8"/>
      <c r="D288" s="12"/>
      <c r="E288" s="8"/>
      <c r="F288" s="8"/>
      <c r="G288" s="9"/>
      <c r="H288" s="8"/>
      <c r="I288" s="9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s="5" customFormat="1" x14ac:dyDescent="0.4">
      <c r="A289" s="6"/>
      <c r="B289" s="8"/>
      <c r="C289" s="8"/>
      <c r="D289" s="12"/>
      <c r="E289" s="8"/>
      <c r="F289" s="8"/>
      <c r="G289" s="9"/>
      <c r="H289" s="8"/>
      <c r="I289" s="9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s="5" customFormat="1" x14ac:dyDescent="0.4">
      <c r="A290" s="6"/>
      <c r="B290" s="8"/>
      <c r="C290" s="8"/>
      <c r="D290" s="12"/>
      <c r="E290" s="8"/>
      <c r="F290" s="8"/>
      <c r="G290" s="9"/>
      <c r="H290" s="8"/>
      <c r="I290" s="9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s="5" customFormat="1" x14ac:dyDescent="0.4">
      <c r="A291" s="6"/>
      <c r="B291" s="8"/>
      <c r="C291" s="8"/>
      <c r="D291" s="12"/>
      <c r="E291" s="8"/>
      <c r="F291" s="8"/>
      <c r="G291" s="9"/>
      <c r="H291" s="8"/>
      <c r="I291" s="9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s="5" customFormat="1" x14ac:dyDescent="0.4">
      <c r="A292" s="6"/>
      <c r="B292" s="8"/>
      <c r="C292" s="8"/>
      <c r="D292" s="12"/>
      <c r="E292" s="8"/>
      <c r="F292" s="8"/>
      <c r="G292" s="9"/>
      <c r="H292" s="8"/>
      <c r="I292" s="9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s="5" customFormat="1" x14ac:dyDescent="0.4">
      <c r="A293" s="6"/>
      <c r="B293" s="8"/>
      <c r="C293" s="8"/>
      <c r="D293" s="12"/>
      <c r="E293" s="8"/>
      <c r="F293" s="8"/>
      <c r="G293" s="9"/>
      <c r="H293" s="8"/>
      <c r="I293" s="9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s="5" customFormat="1" x14ac:dyDescent="0.4">
      <c r="A294" s="6"/>
      <c r="B294" s="8"/>
      <c r="C294" s="8"/>
      <c r="D294" s="12"/>
      <c r="E294" s="8"/>
      <c r="F294" s="8"/>
      <c r="G294" s="9"/>
      <c r="H294" s="8"/>
      <c r="I294" s="9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s="5" customFormat="1" x14ac:dyDescent="0.4">
      <c r="A295" s="6"/>
      <c r="B295" s="8"/>
      <c r="C295" s="8"/>
      <c r="D295" s="12"/>
      <c r="E295" s="8"/>
      <c r="F295" s="8"/>
      <c r="G295" s="9"/>
      <c r="H295" s="8"/>
      <c r="I295" s="9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s="5" customFormat="1" x14ac:dyDescent="0.4">
      <c r="A296" s="6"/>
      <c r="B296" s="8"/>
      <c r="C296" s="8"/>
      <c r="D296" s="12"/>
      <c r="E296" s="8"/>
      <c r="F296" s="8"/>
      <c r="G296" s="9"/>
      <c r="H296" s="8"/>
      <c r="I296" s="9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s="5" customFormat="1" x14ac:dyDescent="0.4">
      <c r="A297" s="6"/>
      <c r="B297" s="8"/>
      <c r="C297" s="8"/>
      <c r="D297" s="12"/>
      <c r="E297" s="8"/>
      <c r="F297" s="8"/>
      <c r="G297" s="9"/>
      <c r="H297" s="8"/>
      <c r="I297" s="9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s="5" customFormat="1" x14ac:dyDescent="0.4">
      <c r="A298" s="6"/>
      <c r="B298" s="8"/>
      <c r="C298" s="8"/>
      <c r="D298" s="12"/>
      <c r="E298" s="8"/>
      <c r="F298" s="8"/>
      <c r="G298" s="9"/>
      <c r="H298" s="8"/>
      <c r="I298" s="9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s="5" customFormat="1" x14ac:dyDescent="0.4">
      <c r="A299" s="6"/>
      <c r="B299" s="8"/>
      <c r="C299" s="8"/>
      <c r="D299" s="12"/>
      <c r="E299" s="8"/>
      <c r="F299" s="8"/>
      <c r="G299" s="9"/>
      <c r="H299" s="8"/>
      <c r="I299" s="9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s="5" customFormat="1" x14ac:dyDescent="0.4">
      <c r="A300" s="6"/>
      <c r="B300" s="8"/>
      <c r="C300" s="8"/>
      <c r="D300" s="12"/>
      <c r="E300" s="8"/>
      <c r="F300" s="8"/>
      <c r="G300" s="9"/>
      <c r="H300" s="8"/>
      <c r="I300" s="9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s="5" customFormat="1" x14ac:dyDescent="0.4">
      <c r="A301" s="6"/>
      <c r="B301" s="8"/>
      <c r="C301" s="8"/>
      <c r="D301" s="12"/>
      <c r="E301" s="8"/>
      <c r="F301" s="8"/>
      <c r="G301" s="9"/>
      <c r="H301" s="8"/>
      <c r="I301" s="9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s="5" customFormat="1" x14ac:dyDescent="0.4">
      <c r="A302" s="6"/>
      <c r="B302" s="8"/>
      <c r="C302" s="8"/>
      <c r="D302" s="12"/>
      <c r="E302" s="8"/>
      <c r="F302" s="8"/>
      <c r="G302" s="9"/>
      <c r="H302" s="8"/>
      <c r="I302" s="9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s="5" customFormat="1" x14ac:dyDescent="0.4">
      <c r="A303" s="6"/>
      <c r="B303" s="8"/>
      <c r="C303" s="8"/>
      <c r="D303" s="12"/>
      <c r="E303" s="8"/>
      <c r="F303" s="8"/>
      <c r="G303" s="9"/>
      <c r="H303" s="8"/>
      <c r="I303" s="9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s="5" customFormat="1" x14ac:dyDescent="0.4">
      <c r="A304" s="6"/>
      <c r="B304" s="8"/>
      <c r="C304" s="8"/>
      <c r="D304" s="12"/>
      <c r="E304" s="8"/>
      <c r="F304" s="8"/>
      <c r="G304" s="9"/>
      <c r="H304" s="8"/>
      <c r="I304" s="9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s="5" customFormat="1" x14ac:dyDescent="0.4">
      <c r="A305" s="6"/>
      <c r="B305" s="8"/>
      <c r="C305" s="8"/>
      <c r="D305" s="12"/>
      <c r="E305" s="8"/>
      <c r="F305" s="8"/>
      <c r="G305" s="9"/>
      <c r="H305" s="8"/>
      <c r="I305" s="9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s="5" customFormat="1" x14ac:dyDescent="0.4">
      <c r="A306" s="6"/>
      <c r="B306" s="8"/>
      <c r="C306" s="8"/>
      <c r="D306" s="12"/>
      <c r="E306" s="8"/>
      <c r="F306" s="8"/>
      <c r="G306" s="9"/>
      <c r="H306" s="8"/>
      <c r="I306" s="9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s="5" customFormat="1" x14ac:dyDescent="0.4">
      <c r="A307" s="6"/>
      <c r="B307" s="8"/>
      <c r="C307" s="8"/>
      <c r="D307" s="12"/>
      <c r="E307" s="8"/>
      <c r="F307" s="8"/>
      <c r="G307" s="9"/>
      <c r="H307" s="8"/>
      <c r="I307" s="9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s="5" customFormat="1" x14ac:dyDescent="0.4">
      <c r="A308" s="6"/>
      <c r="B308" s="8"/>
      <c r="C308" s="8"/>
      <c r="D308" s="12"/>
      <c r="E308" s="8"/>
      <c r="F308" s="8"/>
      <c r="G308" s="9"/>
      <c r="H308" s="8"/>
      <c r="I308" s="9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s="5" customFormat="1" x14ac:dyDescent="0.4">
      <c r="A309" s="6"/>
      <c r="B309" s="8"/>
      <c r="C309" s="8"/>
      <c r="D309" s="12"/>
      <c r="E309" s="8"/>
      <c r="F309" s="8"/>
      <c r="G309" s="9"/>
      <c r="H309" s="8"/>
      <c r="I309" s="9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s="5" customFormat="1" x14ac:dyDescent="0.4">
      <c r="A310" s="6"/>
      <c r="B310" s="8"/>
      <c r="C310" s="8"/>
      <c r="D310" s="12"/>
      <c r="E310" s="8"/>
      <c r="F310" s="8"/>
      <c r="G310" s="9"/>
      <c r="H310" s="8"/>
      <c r="I310" s="9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s="5" customFormat="1" x14ac:dyDescent="0.4">
      <c r="A311" s="6"/>
      <c r="B311" s="8"/>
      <c r="C311" s="8"/>
      <c r="D311" s="12"/>
      <c r="E311" s="8"/>
      <c r="F311" s="8"/>
      <c r="G311" s="9"/>
      <c r="H311" s="8"/>
      <c r="I311" s="9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s="5" customFormat="1" x14ac:dyDescent="0.4">
      <c r="A312" s="6"/>
      <c r="B312" s="8"/>
      <c r="C312" s="8"/>
      <c r="D312" s="12"/>
      <c r="E312" s="8"/>
      <c r="F312" s="8"/>
      <c r="G312" s="9"/>
      <c r="H312" s="8"/>
      <c r="I312" s="9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s="5" customFormat="1" x14ac:dyDescent="0.4">
      <c r="A313" s="6"/>
      <c r="B313" s="8"/>
      <c r="C313" s="8"/>
      <c r="D313" s="12"/>
      <c r="E313" s="8"/>
      <c r="F313" s="8"/>
      <c r="G313" s="9"/>
      <c r="H313" s="8"/>
      <c r="I313" s="9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s="5" customFormat="1" x14ac:dyDescent="0.4">
      <c r="A314" s="6"/>
      <c r="B314" s="8"/>
      <c r="C314" s="8"/>
      <c r="D314" s="12"/>
      <c r="E314" s="8"/>
      <c r="F314" s="8"/>
      <c r="G314" s="9"/>
      <c r="H314" s="8"/>
      <c r="I314" s="9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s="5" customFormat="1" x14ac:dyDescent="0.4">
      <c r="A315" s="6"/>
      <c r="B315" s="8"/>
      <c r="C315" s="8"/>
      <c r="D315" s="12"/>
      <c r="E315" s="8"/>
      <c r="F315" s="8"/>
      <c r="G315" s="9"/>
      <c r="H315" s="8"/>
      <c r="I315" s="9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s="5" customFormat="1" x14ac:dyDescent="0.4">
      <c r="A316" s="6"/>
      <c r="B316" s="8"/>
      <c r="C316" s="8"/>
      <c r="D316" s="12"/>
      <c r="E316" s="8"/>
      <c r="F316" s="8"/>
      <c r="G316" s="9"/>
      <c r="H316" s="8"/>
      <c r="I316" s="9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s="5" customFormat="1" x14ac:dyDescent="0.4">
      <c r="A317" s="6"/>
      <c r="B317" s="8"/>
      <c r="C317" s="8"/>
      <c r="D317" s="12"/>
      <c r="E317" s="8"/>
      <c r="F317" s="8"/>
      <c r="G317" s="9"/>
      <c r="H317" s="8"/>
      <c r="I317" s="9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s="5" customFormat="1" x14ac:dyDescent="0.4">
      <c r="A318" s="6"/>
      <c r="B318" s="8"/>
      <c r="C318" s="8"/>
      <c r="D318" s="12"/>
      <c r="E318" s="8"/>
      <c r="F318" s="8"/>
      <c r="G318" s="9"/>
      <c r="H318" s="8"/>
      <c r="I318" s="9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s="5" customFormat="1" x14ac:dyDescent="0.4">
      <c r="A319" s="6"/>
      <c r="B319" s="8"/>
      <c r="C319" s="8"/>
      <c r="D319" s="12"/>
      <c r="E319" s="8"/>
      <c r="F319" s="8"/>
      <c r="G319" s="9"/>
      <c r="H319" s="8"/>
      <c r="I319" s="9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s="5" customFormat="1" x14ac:dyDescent="0.4">
      <c r="A320" s="6"/>
      <c r="B320" s="8"/>
      <c r="C320" s="8"/>
      <c r="D320" s="12"/>
      <c r="E320" s="8"/>
      <c r="F320" s="8"/>
      <c r="G320" s="9"/>
      <c r="H320" s="8"/>
      <c r="I320" s="9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s="5" customFormat="1" x14ac:dyDescent="0.4">
      <c r="A321" s="6"/>
      <c r="B321" s="8"/>
      <c r="C321" s="8"/>
      <c r="D321" s="12"/>
      <c r="E321" s="8"/>
      <c r="F321" s="8"/>
      <c r="G321" s="9"/>
      <c r="H321" s="8"/>
      <c r="I321" s="9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s="5" customFormat="1" x14ac:dyDescent="0.4">
      <c r="A322" s="6"/>
      <c r="B322" s="8"/>
      <c r="C322" s="8"/>
      <c r="D322" s="12"/>
      <c r="E322" s="8"/>
      <c r="F322" s="8"/>
      <c r="G322" s="9"/>
      <c r="H322" s="8"/>
      <c r="I322" s="9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s="5" customFormat="1" x14ac:dyDescent="0.4">
      <c r="A323" s="6"/>
      <c r="B323" s="8"/>
      <c r="C323" s="8"/>
      <c r="D323" s="12"/>
      <c r="E323" s="8"/>
      <c r="F323" s="8"/>
      <c r="G323" s="9"/>
      <c r="H323" s="8"/>
      <c r="I323" s="9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s="5" customFormat="1" x14ac:dyDescent="0.4">
      <c r="A324" s="6"/>
      <c r="B324" s="8"/>
      <c r="C324" s="8"/>
      <c r="D324" s="12"/>
      <c r="E324" s="8"/>
      <c r="F324" s="8"/>
      <c r="G324" s="9"/>
      <c r="H324" s="8"/>
      <c r="I324" s="9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s="5" customFormat="1" x14ac:dyDescent="0.4">
      <c r="A325" s="6"/>
      <c r="B325" s="8"/>
      <c r="C325" s="8"/>
      <c r="D325" s="12"/>
      <c r="E325" s="8"/>
      <c r="F325" s="8"/>
      <c r="G325" s="9"/>
      <c r="H325" s="8"/>
      <c r="I325" s="9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s="5" customFormat="1" x14ac:dyDescent="0.4">
      <c r="A326" s="6"/>
      <c r="B326" s="8"/>
      <c r="C326" s="8"/>
      <c r="D326" s="12"/>
      <c r="E326" s="8"/>
      <c r="F326" s="8"/>
      <c r="G326" s="9"/>
      <c r="H326" s="8"/>
      <c r="I326" s="9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s="5" customFormat="1" x14ac:dyDescent="0.4">
      <c r="A327" s="6"/>
      <c r="B327" s="8"/>
      <c r="C327" s="8"/>
      <c r="D327" s="12"/>
      <c r="E327" s="8"/>
      <c r="F327" s="8"/>
      <c r="G327" s="9"/>
      <c r="H327" s="8"/>
      <c r="I327" s="9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s="5" customFormat="1" x14ac:dyDescent="0.4">
      <c r="A328" s="6"/>
      <c r="B328" s="8"/>
      <c r="C328" s="8"/>
      <c r="D328" s="12"/>
      <c r="E328" s="8"/>
      <c r="F328" s="8"/>
      <c r="G328" s="9"/>
      <c r="H328" s="8"/>
      <c r="I328" s="9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s="5" customFormat="1" x14ac:dyDescent="0.4">
      <c r="A329" s="6"/>
      <c r="B329" s="8"/>
      <c r="C329" s="8"/>
      <c r="D329" s="12"/>
      <c r="E329" s="8"/>
      <c r="F329" s="8"/>
      <c r="G329" s="9"/>
      <c r="H329" s="8"/>
      <c r="I329" s="9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s="5" customFormat="1" x14ac:dyDescent="0.4">
      <c r="A330" s="6"/>
      <c r="B330" s="8"/>
      <c r="C330" s="8"/>
      <c r="D330" s="12"/>
      <c r="E330" s="8"/>
      <c r="F330" s="8"/>
      <c r="G330" s="9"/>
      <c r="H330" s="8"/>
      <c r="I330" s="9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s="5" customFormat="1" x14ac:dyDescent="0.4">
      <c r="A331" s="6"/>
      <c r="B331" s="8"/>
      <c r="C331" s="8"/>
      <c r="D331" s="12"/>
      <c r="E331" s="8"/>
      <c r="F331" s="8"/>
      <c r="G331" s="9"/>
      <c r="H331" s="8"/>
      <c r="I331" s="9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s="5" customFormat="1" x14ac:dyDescent="0.4">
      <c r="A332" s="6"/>
      <c r="B332" s="8"/>
      <c r="C332" s="8"/>
      <c r="D332" s="12"/>
      <c r="E332" s="8"/>
      <c r="F332" s="8"/>
      <c r="G332" s="9"/>
      <c r="H332" s="8"/>
      <c r="I332" s="9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s="5" customFormat="1" x14ac:dyDescent="0.4">
      <c r="A333" s="6"/>
      <c r="B333" s="8"/>
      <c r="C333" s="8"/>
      <c r="D333" s="12"/>
      <c r="E333" s="8"/>
      <c r="F333" s="8"/>
      <c r="G333" s="9"/>
      <c r="H333" s="8"/>
      <c r="I333" s="9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s="5" customFormat="1" x14ac:dyDescent="0.4">
      <c r="A334" s="6"/>
      <c r="B334" s="8"/>
      <c r="C334" s="8"/>
      <c r="D334" s="12"/>
      <c r="E334" s="8"/>
      <c r="F334" s="8"/>
      <c r="G334" s="9"/>
      <c r="H334" s="8"/>
      <c r="I334" s="9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s="5" customFormat="1" x14ac:dyDescent="0.4">
      <c r="A335" s="6"/>
      <c r="B335" s="8"/>
      <c r="C335" s="8"/>
      <c r="D335" s="12"/>
      <c r="E335" s="8"/>
      <c r="F335" s="8"/>
      <c r="G335" s="9"/>
      <c r="H335" s="8"/>
      <c r="I335" s="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s="5" customFormat="1" x14ac:dyDescent="0.4">
      <c r="A336" s="6"/>
      <c r="B336" s="8"/>
      <c r="C336" s="8"/>
      <c r="D336" s="12"/>
      <c r="E336" s="8"/>
      <c r="F336" s="8"/>
      <c r="G336" s="9"/>
      <c r="H336" s="8"/>
      <c r="I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s="5" customFormat="1" x14ac:dyDescent="0.4">
      <c r="A337" s="6"/>
      <c r="B337" s="8"/>
      <c r="C337" s="8"/>
      <c r="D337" s="12"/>
      <c r="E337" s="8"/>
      <c r="F337" s="8"/>
      <c r="G337" s="9"/>
      <c r="H337" s="8"/>
      <c r="I337" s="9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s="5" customFormat="1" x14ac:dyDescent="0.4">
      <c r="A338" s="6"/>
      <c r="B338" s="8"/>
      <c r="C338" s="8"/>
      <c r="D338" s="12"/>
      <c r="E338" s="8"/>
      <c r="F338" s="8"/>
      <c r="G338" s="9"/>
      <c r="H338" s="8"/>
      <c r="I338" s="9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s="5" customFormat="1" x14ac:dyDescent="0.4">
      <c r="A339" s="6"/>
      <c r="B339" s="8"/>
      <c r="C339" s="8"/>
      <c r="D339" s="12"/>
      <c r="E339" s="8"/>
      <c r="F339" s="8"/>
      <c r="G339" s="9"/>
      <c r="H339" s="8"/>
      <c r="I339" s="9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s="5" customFormat="1" x14ac:dyDescent="0.4">
      <c r="A340" s="6"/>
      <c r="B340" s="8"/>
      <c r="C340" s="8"/>
      <c r="D340" s="12"/>
      <c r="E340" s="8"/>
      <c r="F340" s="8"/>
      <c r="G340" s="9"/>
      <c r="H340" s="8"/>
      <c r="I340" s="9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s="5" customFormat="1" x14ac:dyDescent="0.4">
      <c r="A341" s="6"/>
      <c r="B341" s="8"/>
      <c r="C341" s="8"/>
      <c r="D341" s="12"/>
      <c r="E341" s="8"/>
      <c r="F341" s="8"/>
      <c r="G341" s="9"/>
      <c r="H341" s="8"/>
      <c r="I341" s="9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s="5" customFormat="1" x14ac:dyDescent="0.4">
      <c r="A342" s="6"/>
      <c r="B342" s="8"/>
      <c r="C342" s="8"/>
      <c r="D342" s="12"/>
      <c r="E342" s="8"/>
      <c r="F342" s="8"/>
      <c r="G342" s="9"/>
      <c r="H342" s="8"/>
      <c r="I342" s="9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s="5" customFormat="1" x14ac:dyDescent="0.4">
      <c r="A343" s="6"/>
      <c r="B343" s="8"/>
      <c r="C343" s="8"/>
      <c r="D343" s="12"/>
      <c r="E343" s="8"/>
      <c r="F343" s="8"/>
      <c r="G343" s="9"/>
      <c r="H343" s="8"/>
      <c r="I343" s="9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s="5" customFormat="1" x14ac:dyDescent="0.4">
      <c r="A344" s="6"/>
      <c r="B344" s="8"/>
      <c r="C344" s="8"/>
      <c r="D344" s="12"/>
      <c r="E344" s="8"/>
      <c r="F344" s="8"/>
      <c r="G344" s="9"/>
      <c r="H344" s="8"/>
      <c r="I344" s="9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s="5" customFormat="1" x14ac:dyDescent="0.4">
      <c r="A345" s="6"/>
      <c r="B345" s="8"/>
      <c r="C345" s="8"/>
      <c r="D345" s="12"/>
      <c r="E345" s="8"/>
      <c r="F345" s="8"/>
      <c r="G345" s="9"/>
      <c r="H345" s="8"/>
      <c r="I345" s="9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s="5" customFormat="1" x14ac:dyDescent="0.4">
      <c r="A346" s="6"/>
      <c r="B346" s="8"/>
      <c r="C346" s="8"/>
      <c r="D346" s="12"/>
      <c r="E346" s="8"/>
      <c r="F346" s="8"/>
      <c r="G346" s="9"/>
      <c r="H346" s="8"/>
      <c r="I346" s="9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s="5" customFormat="1" x14ac:dyDescent="0.4">
      <c r="A347" s="6"/>
      <c r="B347" s="8"/>
      <c r="C347" s="8"/>
      <c r="D347" s="12"/>
      <c r="E347" s="8"/>
      <c r="F347" s="8"/>
      <c r="G347" s="9"/>
      <c r="H347" s="8"/>
      <c r="I347" s="9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s="5" customFormat="1" x14ac:dyDescent="0.4">
      <c r="A348" s="6"/>
      <c r="B348" s="8"/>
      <c r="C348" s="8"/>
      <c r="D348" s="12"/>
      <c r="E348" s="8"/>
      <c r="F348" s="8"/>
      <c r="G348" s="9"/>
      <c r="H348" s="8"/>
      <c r="I348" s="9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s="5" customFormat="1" x14ac:dyDescent="0.4">
      <c r="A349" s="6"/>
      <c r="B349" s="8"/>
      <c r="C349" s="8"/>
      <c r="D349" s="12"/>
      <c r="E349" s="8"/>
      <c r="F349" s="8"/>
      <c r="G349" s="9"/>
      <c r="H349" s="8"/>
      <c r="I349" s="9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s="5" customFormat="1" x14ac:dyDescent="0.4">
      <c r="A350" s="6"/>
      <c r="B350" s="8"/>
      <c r="C350" s="8"/>
      <c r="D350" s="12"/>
      <c r="E350" s="8"/>
      <c r="F350" s="8"/>
      <c r="G350" s="9"/>
      <c r="H350" s="8"/>
      <c r="I350" s="9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s="5" customFormat="1" x14ac:dyDescent="0.4">
      <c r="A351" s="6"/>
      <c r="B351" s="8"/>
      <c r="C351" s="8"/>
      <c r="D351" s="12"/>
      <c r="E351" s="8"/>
      <c r="F351" s="8"/>
      <c r="G351" s="9"/>
      <c r="H351" s="8"/>
      <c r="I351" s="9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s="5" customFormat="1" x14ac:dyDescent="0.4">
      <c r="A352" s="6"/>
      <c r="B352" s="8"/>
      <c r="C352" s="8"/>
      <c r="D352" s="12"/>
      <c r="E352" s="8"/>
      <c r="F352" s="8"/>
      <c r="G352" s="9"/>
      <c r="H352" s="8"/>
      <c r="I352" s="9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s="5" customFormat="1" x14ac:dyDescent="0.4">
      <c r="A353" s="6"/>
      <c r="B353" s="8"/>
      <c r="C353" s="8"/>
      <c r="D353" s="12"/>
      <c r="E353" s="8"/>
      <c r="F353" s="8"/>
      <c r="G353" s="9"/>
      <c r="H353" s="8"/>
      <c r="I353" s="9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s="5" customFormat="1" x14ac:dyDescent="0.4">
      <c r="A354" s="6"/>
      <c r="B354" s="8"/>
      <c r="C354" s="8"/>
      <c r="D354" s="12"/>
      <c r="E354" s="8"/>
      <c r="F354" s="8"/>
      <c r="G354" s="9"/>
      <c r="H354" s="8"/>
      <c r="I354" s="9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s="5" customFormat="1" x14ac:dyDescent="0.4">
      <c r="A355" s="6"/>
      <c r="B355" s="8"/>
      <c r="C355" s="8"/>
      <c r="D355" s="12"/>
      <c r="E355" s="8"/>
      <c r="F355" s="8"/>
      <c r="G355" s="9"/>
      <c r="H355" s="8"/>
      <c r="I355" s="9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s="5" customFormat="1" x14ac:dyDescent="0.4">
      <c r="A356" s="6"/>
      <c r="B356" s="8"/>
      <c r="C356" s="8"/>
      <c r="D356" s="12"/>
      <c r="E356" s="8"/>
      <c r="F356" s="8"/>
      <c r="G356" s="9"/>
      <c r="H356" s="8"/>
      <c r="I356" s="9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s="5" customFormat="1" x14ac:dyDescent="0.4">
      <c r="A357" s="6"/>
      <c r="B357" s="8"/>
      <c r="C357" s="8"/>
      <c r="D357" s="12"/>
      <c r="E357" s="8"/>
      <c r="F357" s="8"/>
      <c r="G357" s="9"/>
      <c r="H357" s="8"/>
      <c r="I357" s="9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s="5" customFormat="1" x14ac:dyDescent="0.4">
      <c r="A358" s="6"/>
      <c r="B358" s="8"/>
      <c r="C358" s="8"/>
      <c r="D358" s="12"/>
      <c r="E358" s="8"/>
      <c r="F358" s="8"/>
      <c r="G358" s="9"/>
      <c r="H358" s="8"/>
      <c r="I358" s="9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s="5" customFormat="1" x14ac:dyDescent="0.4">
      <c r="A359" s="6"/>
      <c r="B359" s="8"/>
      <c r="C359" s="8"/>
      <c r="D359" s="12"/>
      <c r="E359" s="8"/>
      <c r="F359" s="8"/>
      <c r="G359" s="9"/>
      <c r="H359" s="8"/>
      <c r="I359" s="9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s="5" customFormat="1" x14ac:dyDescent="0.4">
      <c r="A360" s="6"/>
      <c r="B360" s="8"/>
      <c r="C360" s="8"/>
      <c r="D360" s="12"/>
      <c r="E360" s="8"/>
      <c r="F360" s="8"/>
      <c r="G360" s="9"/>
      <c r="H360" s="8"/>
      <c r="I360" s="9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s="5" customFormat="1" x14ac:dyDescent="0.4">
      <c r="A361" s="6"/>
      <c r="B361" s="8"/>
      <c r="C361" s="8"/>
      <c r="D361" s="12"/>
      <c r="E361" s="8"/>
      <c r="F361" s="8"/>
      <c r="G361" s="9"/>
      <c r="H361" s="8"/>
      <c r="I361" s="9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s="5" customFormat="1" x14ac:dyDescent="0.4">
      <c r="A362" s="6"/>
      <c r="B362" s="8"/>
      <c r="C362" s="8"/>
      <c r="D362" s="12"/>
      <c r="E362" s="8"/>
      <c r="F362" s="8"/>
      <c r="G362" s="9"/>
      <c r="H362" s="8"/>
      <c r="I362" s="9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s="5" customFormat="1" x14ac:dyDescent="0.4">
      <c r="A363" s="6"/>
      <c r="B363" s="8"/>
      <c r="C363" s="8"/>
      <c r="D363" s="12"/>
      <c r="E363" s="8"/>
      <c r="F363" s="8"/>
      <c r="G363" s="9"/>
      <c r="H363" s="8"/>
      <c r="I363" s="9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s="5" customFormat="1" x14ac:dyDescent="0.4">
      <c r="A364" s="6"/>
      <c r="B364" s="8"/>
      <c r="C364" s="8"/>
      <c r="D364" s="12"/>
      <c r="E364" s="8"/>
      <c r="F364" s="8"/>
      <c r="G364" s="9"/>
      <c r="H364" s="8"/>
      <c r="I364" s="9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s="5" customFormat="1" x14ac:dyDescent="0.4">
      <c r="A365" s="6"/>
      <c r="B365" s="8"/>
      <c r="C365" s="8"/>
      <c r="D365" s="12"/>
      <c r="E365" s="8"/>
      <c r="F365" s="8"/>
      <c r="G365" s="9"/>
      <c r="H365" s="8"/>
      <c r="I365" s="9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s="5" customFormat="1" x14ac:dyDescent="0.4">
      <c r="A366" s="6"/>
      <c r="B366" s="8"/>
      <c r="C366" s="8"/>
      <c r="D366" s="12"/>
      <c r="E366" s="8"/>
      <c r="F366" s="8"/>
      <c r="G366" s="9"/>
      <c r="H366" s="8"/>
      <c r="I366" s="9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s="5" customFormat="1" x14ac:dyDescent="0.4">
      <c r="A367" s="6"/>
      <c r="B367" s="8"/>
      <c r="C367" s="8"/>
      <c r="D367" s="12"/>
      <c r="E367" s="8"/>
      <c r="F367" s="8"/>
      <c r="G367" s="9"/>
      <c r="H367" s="8"/>
      <c r="I367" s="9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s="5" customFormat="1" x14ac:dyDescent="0.4">
      <c r="A368" s="6"/>
      <c r="B368" s="8"/>
      <c r="C368" s="8"/>
      <c r="D368" s="12"/>
      <c r="E368" s="8"/>
      <c r="F368" s="8"/>
      <c r="G368" s="9"/>
      <c r="H368" s="8"/>
      <c r="I368" s="9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s="5" customFormat="1" x14ac:dyDescent="0.4">
      <c r="A369" s="6"/>
      <c r="B369" s="8"/>
      <c r="C369" s="8"/>
      <c r="D369" s="12"/>
      <c r="E369" s="8"/>
      <c r="F369" s="8"/>
      <c r="G369" s="9"/>
      <c r="H369" s="8"/>
      <c r="I369" s="9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s="5" customFormat="1" x14ac:dyDescent="0.4">
      <c r="A370" s="6"/>
      <c r="B370" s="8"/>
      <c r="C370" s="8"/>
      <c r="D370" s="12"/>
      <c r="E370" s="8"/>
      <c r="F370" s="8"/>
      <c r="G370" s="9"/>
      <c r="H370" s="8"/>
      <c r="I370" s="9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s="5" customFormat="1" x14ac:dyDescent="0.4">
      <c r="A371" s="6"/>
      <c r="B371" s="8"/>
      <c r="C371" s="8"/>
      <c r="D371" s="12"/>
      <c r="E371" s="8"/>
      <c r="F371" s="8"/>
      <c r="G371" s="9"/>
      <c r="H371" s="8"/>
      <c r="I371" s="9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s="5" customFormat="1" x14ac:dyDescent="0.4">
      <c r="A372" s="6"/>
      <c r="B372" s="8"/>
      <c r="C372" s="8"/>
      <c r="D372" s="12"/>
      <c r="E372" s="8"/>
      <c r="F372" s="8"/>
      <c r="G372" s="9"/>
      <c r="H372" s="8"/>
      <c r="I372" s="9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s="5" customFormat="1" x14ac:dyDescent="0.4">
      <c r="A373" s="6"/>
      <c r="B373" s="8"/>
      <c r="C373" s="8"/>
      <c r="D373" s="12"/>
      <c r="E373" s="8"/>
      <c r="F373" s="8"/>
      <c r="G373" s="9"/>
      <c r="H373" s="8"/>
      <c r="I373" s="9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s="5" customFormat="1" x14ac:dyDescent="0.4">
      <c r="A374" s="6"/>
      <c r="B374" s="8"/>
      <c r="C374" s="8"/>
      <c r="D374" s="12"/>
      <c r="E374" s="8"/>
      <c r="F374" s="8"/>
      <c r="G374" s="9"/>
      <c r="H374" s="8"/>
      <c r="I374" s="9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s="5" customFormat="1" x14ac:dyDescent="0.4">
      <c r="A375" s="6"/>
      <c r="B375" s="8"/>
      <c r="C375" s="8"/>
      <c r="D375" s="12"/>
      <c r="E375" s="8"/>
      <c r="F375" s="8"/>
      <c r="G375" s="9"/>
      <c r="H375" s="8"/>
      <c r="I375" s="9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</sheetData>
  <mergeCells count="54">
    <mergeCell ref="B168:D168"/>
    <mergeCell ref="G172:H172"/>
    <mergeCell ref="G173:H173"/>
    <mergeCell ref="B157:I157"/>
    <mergeCell ref="B159:D159"/>
    <mergeCell ref="G163:H163"/>
    <mergeCell ref="G164:H164"/>
    <mergeCell ref="B166:I166"/>
    <mergeCell ref="G138:H138"/>
    <mergeCell ref="B140:I140"/>
    <mergeCell ref="B142:D142"/>
    <mergeCell ref="G154:H154"/>
    <mergeCell ref="G155:H155"/>
    <mergeCell ref="G102:H102"/>
    <mergeCell ref="G103:H103"/>
    <mergeCell ref="B106:I106"/>
    <mergeCell ref="B108:D108"/>
    <mergeCell ref="G137:H137"/>
    <mergeCell ref="B63:D63"/>
    <mergeCell ref="G67:H67"/>
    <mergeCell ref="G68:H68"/>
    <mergeCell ref="B94:I94"/>
    <mergeCell ref="B96:D96"/>
    <mergeCell ref="B53:I53"/>
    <mergeCell ref="B55:D55"/>
    <mergeCell ref="G58:H58"/>
    <mergeCell ref="G59:H59"/>
    <mergeCell ref="B61:I61"/>
    <mergeCell ref="G40:H40"/>
    <mergeCell ref="B42:I42"/>
    <mergeCell ref="B44:D44"/>
    <mergeCell ref="G50:H50"/>
    <mergeCell ref="G51:H51"/>
    <mergeCell ref="G31:H31"/>
    <mergeCell ref="G32:H32"/>
    <mergeCell ref="B34:I34"/>
    <mergeCell ref="B36:D36"/>
    <mergeCell ref="G39:H39"/>
    <mergeCell ref="D2:E2"/>
    <mergeCell ref="B72:D72"/>
    <mergeCell ref="G91:H91"/>
    <mergeCell ref="G92:H92"/>
    <mergeCell ref="B4:I5"/>
    <mergeCell ref="B70:I70"/>
    <mergeCell ref="B7:I7"/>
    <mergeCell ref="B9:D9"/>
    <mergeCell ref="G15:H15"/>
    <mergeCell ref="G16:H16"/>
    <mergeCell ref="B18:I18"/>
    <mergeCell ref="B20:D20"/>
    <mergeCell ref="G23:H23"/>
    <mergeCell ref="G24:H24"/>
    <mergeCell ref="B26:I26"/>
    <mergeCell ref="B28:D28"/>
  </mergeCells>
  <conditionalFormatting sqref="F4:F6">
    <cfRule type="containsText" dxfId="80" priority="222" operator="containsText" text="Ganada">
      <formula>NOT(ISERROR(SEARCH("Ganada",F4)))</formula>
    </cfRule>
    <cfRule type="containsText" dxfId="79" priority="221" operator="containsText" text="Fallada">
      <formula>NOT(ISERROR(SEARCH("Fallada",F4)))</formula>
    </cfRule>
    <cfRule type="containsText" dxfId="78" priority="220" operator="containsText" text="Acertada">
      <formula>NOT(ISERROR(SEARCH("Acertada",F4)))</formula>
    </cfRule>
  </conditionalFormatting>
  <conditionalFormatting sqref="F8:F14">
    <cfRule type="containsText" dxfId="77" priority="192" operator="containsText" text="Ganada">
      <formula>NOT(ISERROR(SEARCH("Ganada",F8)))</formula>
    </cfRule>
    <cfRule type="containsText" dxfId="76" priority="191" operator="containsText" text="Fallada">
      <formula>NOT(ISERROR(SEARCH("Fallada",F8)))</formula>
    </cfRule>
    <cfRule type="containsText" dxfId="75" priority="190" operator="containsText" text="Acertada">
      <formula>NOT(ISERROR(SEARCH("Acertada",F8)))</formula>
    </cfRule>
  </conditionalFormatting>
  <conditionalFormatting sqref="F16:F17">
    <cfRule type="containsText" dxfId="74" priority="216" operator="containsText" text="Ganada">
      <formula>NOT(ISERROR(SEARCH("Ganada",F16)))</formula>
    </cfRule>
    <cfRule type="containsText" dxfId="73" priority="215" operator="containsText" text="Fallada">
      <formula>NOT(ISERROR(SEARCH("Fallada",F16)))</formula>
    </cfRule>
    <cfRule type="containsText" dxfId="72" priority="214" operator="containsText" text="Acertada">
      <formula>NOT(ISERROR(SEARCH("Acertada",F16)))</formula>
    </cfRule>
  </conditionalFormatting>
  <conditionalFormatting sqref="F19:F22">
    <cfRule type="containsText" dxfId="71" priority="219" operator="containsText" text="Ganada">
      <formula>NOT(ISERROR(SEARCH("Ganada",F19)))</formula>
    </cfRule>
    <cfRule type="containsText" dxfId="70" priority="217" operator="containsText" text="Acertada">
      <formula>NOT(ISERROR(SEARCH("Acertada",F19)))</formula>
    </cfRule>
    <cfRule type="containsText" dxfId="69" priority="218" operator="containsText" text="Fallada">
      <formula>NOT(ISERROR(SEARCH("Fallada",F19)))</formula>
    </cfRule>
  </conditionalFormatting>
  <conditionalFormatting sqref="F24:F25">
    <cfRule type="containsText" dxfId="68" priority="227" operator="containsText" text="Fallada">
      <formula>NOT(ISERROR(SEARCH("Fallada",F24)))</formula>
    </cfRule>
    <cfRule type="containsText" dxfId="67" priority="226" operator="containsText" text="Acertada">
      <formula>NOT(ISERROR(SEARCH("Acertada",F24)))</formula>
    </cfRule>
    <cfRule type="containsText" dxfId="66" priority="228" operator="containsText" text="Ganada">
      <formula>NOT(ISERROR(SEARCH("Ganada",F24)))</formula>
    </cfRule>
  </conditionalFormatting>
  <conditionalFormatting sqref="F27:F30">
    <cfRule type="containsText" dxfId="65" priority="189" operator="containsText" text="Ganada">
      <formula>NOT(ISERROR(SEARCH("Ganada",F27)))</formula>
    </cfRule>
    <cfRule type="containsText" dxfId="64" priority="188" operator="containsText" text="Fallada">
      <formula>NOT(ISERROR(SEARCH("Fallada",F27)))</formula>
    </cfRule>
    <cfRule type="containsText" dxfId="63" priority="187" operator="containsText" text="Acertada">
      <formula>NOT(ISERROR(SEARCH("Acertada",F27)))</formula>
    </cfRule>
  </conditionalFormatting>
  <conditionalFormatting sqref="F32:F33">
    <cfRule type="containsText" dxfId="62" priority="201" operator="containsText" text="Ganada">
      <formula>NOT(ISERROR(SEARCH("Ganada",F32)))</formula>
    </cfRule>
    <cfRule type="containsText" dxfId="61" priority="200" operator="containsText" text="Fallada">
      <formula>NOT(ISERROR(SEARCH("Fallada",F32)))</formula>
    </cfRule>
    <cfRule type="containsText" dxfId="60" priority="199" operator="containsText" text="Acertada">
      <formula>NOT(ISERROR(SEARCH("Acertada",F32)))</formula>
    </cfRule>
  </conditionalFormatting>
  <conditionalFormatting sqref="F35:F38">
    <cfRule type="containsText" dxfId="59" priority="177" operator="containsText" text="Ganada">
      <formula>NOT(ISERROR(SEARCH("Ganada",F35)))</formula>
    </cfRule>
    <cfRule type="containsText" dxfId="58" priority="176" operator="containsText" text="Fallada">
      <formula>NOT(ISERROR(SEARCH("Fallada",F35)))</formula>
    </cfRule>
    <cfRule type="containsText" dxfId="57" priority="175" operator="containsText" text="Acertada">
      <formula>NOT(ISERROR(SEARCH("Acertada",F35)))</formula>
    </cfRule>
  </conditionalFormatting>
  <conditionalFormatting sqref="F40:F41">
    <cfRule type="containsText" dxfId="56" priority="184" operator="containsText" text="Acertada">
      <formula>NOT(ISERROR(SEARCH("Acertada",F40)))</formula>
    </cfRule>
    <cfRule type="containsText" dxfId="55" priority="185" operator="containsText" text="Fallada">
      <formula>NOT(ISERROR(SEARCH("Fallada",F40)))</formula>
    </cfRule>
    <cfRule type="containsText" dxfId="54" priority="186" operator="containsText" text="Ganada">
      <formula>NOT(ISERROR(SEARCH("Ganada",F40)))</formula>
    </cfRule>
  </conditionalFormatting>
  <conditionalFormatting sqref="F43:F49">
    <cfRule type="containsText" dxfId="53" priority="118" operator="containsText" text="Acertada">
      <formula>NOT(ISERROR(SEARCH("Acertada",F43)))</formula>
    </cfRule>
    <cfRule type="containsText" dxfId="52" priority="119" operator="containsText" text="Fallada">
      <formula>NOT(ISERROR(SEARCH("Fallada",F43)))</formula>
    </cfRule>
    <cfRule type="containsText" dxfId="51" priority="120" operator="containsText" text="Ganada">
      <formula>NOT(ISERROR(SEARCH("Ganada",F43)))</formula>
    </cfRule>
  </conditionalFormatting>
  <conditionalFormatting sqref="F51:F52">
    <cfRule type="containsText" dxfId="50" priority="159" operator="containsText" text="Ganada">
      <formula>NOT(ISERROR(SEARCH("Ganada",F51)))</formula>
    </cfRule>
    <cfRule type="containsText" dxfId="49" priority="157" operator="containsText" text="Acertada">
      <formula>NOT(ISERROR(SEARCH("Acertada",F51)))</formula>
    </cfRule>
    <cfRule type="containsText" dxfId="48" priority="158" operator="containsText" text="Fallada">
      <formula>NOT(ISERROR(SEARCH("Fallada",F51)))</formula>
    </cfRule>
  </conditionalFormatting>
  <conditionalFormatting sqref="F54:F57">
    <cfRule type="containsText" dxfId="47" priority="162" operator="containsText" text="Ganada">
      <formula>NOT(ISERROR(SEARCH("Ganada",F54)))</formula>
    </cfRule>
    <cfRule type="containsText" dxfId="46" priority="161" operator="containsText" text="Fallada">
      <formula>NOT(ISERROR(SEARCH("Fallada",F54)))</formula>
    </cfRule>
    <cfRule type="containsText" dxfId="45" priority="160" operator="containsText" text="Acertada">
      <formula>NOT(ISERROR(SEARCH("Acertada",F54)))</formula>
    </cfRule>
  </conditionalFormatting>
  <conditionalFormatting sqref="F59:F60">
    <cfRule type="containsText" dxfId="44" priority="170" operator="containsText" text="Fallada">
      <formula>NOT(ISERROR(SEARCH("Fallada",F59)))</formula>
    </cfRule>
    <cfRule type="containsText" dxfId="43" priority="169" operator="containsText" text="Acertada">
      <formula>NOT(ISERROR(SEARCH("Acertada",F59)))</formula>
    </cfRule>
    <cfRule type="containsText" dxfId="42" priority="171" operator="containsText" text="Ganada">
      <formula>NOT(ISERROR(SEARCH("Ganada",F59)))</formula>
    </cfRule>
  </conditionalFormatting>
  <conditionalFormatting sqref="F62:F66">
    <cfRule type="containsText" dxfId="41" priority="125" operator="containsText" text="Fallada">
      <formula>NOT(ISERROR(SEARCH("Fallada",F62)))</formula>
    </cfRule>
    <cfRule type="containsText" dxfId="40" priority="126" operator="containsText" text="Ganada">
      <formula>NOT(ISERROR(SEARCH("Ganada",F62)))</formula>
    </cfRule>
    <cfRule type="containsText" dxfId="39" priority="124" operator="containsText" text="Acertada">
      <formula>NOT(ISERROR(SEARCH("Acertada",F62)))</formula>
    </cfRule>
  </conditionalFormatting>
  <conditionalFormatting sqref="F68:F69">
    <cfRule type="containsText" dxfId="38" priority="148" operator="containsText" text="Acertada">
      <formula>NOT(ISERROR(SEARCH("Acertada",F68)))</formula>
    </cfRule>
    <cfRule type="containsText" dxfId="37" priority="149" operator="containsText" text="Fallada">
      <formula>NOT(ISERROR(SEARCH("Fallada",F68)))</formula>
    </cfRule>
    <cfRule type="containsText" dxfId="36" priority="150" operator="containsText" text="Ganada">
      <formula>NOT(ISERROR(SEARCH("Ganada",F68)))</formula>
    </cfRule>
  </conditionalFormatting>
  <conditionalFormatting sqref="F71:F90">
    <cfRule type="containsText" dxfId="35" priority="231" operator="containsText" text="Ganada">
      <formula>NOT(ISERROR(SEARCH("Ganada",F71)))</formula>
    </cfRule>
    <cfRule type="containsText" dxfId="34" priority="230" operator="containsText" text="Fallada">
      <formula>NOT(ISERROR(SEARCH("Fallada",F71)))</formula>
    </cfRule>
    <cfRule type="containsText" dxfId="33" priority="229" operator="containsText" text="Acertada">
      <formula>NOT(ISERROR(SEARCH("Acertada",F71)))</formula>
    </cfRule>
  </conditionalFormatting>
  <conditionalFormatting sqref="F92:F93">
    <cfRule type="containsText" dxfId="32" priority="105" operator="containsText" text="Ganada">
      <formula>NOT(ISERROR(SEARCH("Ganada",F92)))</formula>
    </cfRule>
    <cfRule type="containsText" dxfId="31" priority="103" operator="containsText" text="Acertada">
      <formula>NOT(ISERROR(SEARCH("Acertada",F92)))</formula>
    </cfRule>
    <cfRule type="containsText" dxfId="30" priority="104" operator="containsText" text="Fallada">
      <formula>NOT(ISERROR(SEARCH("Fallada",F92)))</formula>
    </cfRule>
  </conditionalFormatting>
  <conditionalFormatting sqref="F95:F101">
    <cfRule type="containsText" dxfId="29" priority="90" operator="containsText" text="Ganada">
      <formula>NOT(ISERROR(SEARCH("Ganada",F95)))</formula>
    </cfRule>
    <cfRule type="containsText" dxfId="28" priority="89" operator="containsText" text="Fallada">
      <formula>NOT(ISERROR(SEARCH("Fallada",F95)))</formula>
    </cfRule>
    <cfRule type="containsText" dxfId="27" priority="88" operator="containsText" text="Acertada">
      <formula>NOT(ISERROR(SEARCH("Acertada",F95)))</formula>
    </cfRule>
  </conditionalFormatting>
  <conditionalFormatting sqref="F103:F105">
    <cfRule type="containsText" dxfId="26" priority="100" operator="containsText" text="Acertada">
      <formula>NOT(ISERROR(SEARCH("Acertada",F103)))</formula>
    </cfRule>
    <cfRule type="containsText" dxfId="25" priority="101" operator="containsText" text="Fallada">
      <formula>NOT(ISERROR(SEARCH("Fallada",F103)))</formula>
    </cfRule>
    <cfRule type="containsText" dxfId="24" priority="102" operator="containsText" text="Ganada">
      <formula>NOT(ISERROR(SEARCH("Ganada",F103)))</formula>
    </cfRule>
  </conditionalFormatting>
  <conditionalFormatting sqref="F107:F136">
    <cfRule type="containsText" dxfId="23" priority="51" operator="containsText" text="Ganada">
      <formula>NOT(ISERROR(SEARCH("Ganada",F107)))</formula>
    </cfRule>
    <cfRule type="containsText" dxfId="22" priority="50" operator="containsText" text="Fallada">
      <formula>NOT(ISERROR(SEARCH("Fallada",F107)))</formula>
    </cfRule>
    <cfRule type="containsText" dxfId="21" priority="49" operator="containsText" text="Acertada">
      <formula>NOT(ISERROR(SEARCH("Acertada",F107)))</formula>
    </cfRule>
  </conditionalFormatting>
  <conditionalFormatting sqref="F138:F139">
    <cfRule type="containsText" dxfId="20" priority="47" operator="containsText" text="Fallada">
      <formula>NOT(ISERROR(SEARCH("Fallada",F138)))</formula>
    </cfRule>
    <cfRule type="containsText" dxfId="19" priority="46" operator="containsText" text="Acertada">
      <formula>NOT(ISERROR(SEARCH("Acertada",F138)))</formula>
    </cfRule>
    <cfRule type="containsText" dxfId="18" priority="48" operator="containsText" text="Ganada">
      <formula>NOT(ISERROR(SEARCH("Ganada",F138)))</formula>
    </cfRule>
  </conditionalFormatting>
  <conditionalFormatting sqref="F141:F153">
    <cfRule type="containsText" dxfId="17" priority="1" operator="containsText" text="Acertada">
      <formula>NOT(ISERROR(SEARCH("Acertada",F141)))</formula>
    </cfRule>
    <cfRule type="containsText" dxfId="16" priority="3" operator="containsText" text="Ganada">
      <formula>NOT(ISERROR(SEARCH("Ganada",F141)))</formula>
    </cfRule>
    <cfRule type="containsText" dxfId="15" priority="2" operator="containsText" text="Fallada">
      <formula>NOT(ISERROR(SEARCH("Fallada",F141)))</formula>
    </cfRule>
  </conditionalFormatting>
  <conditionalFormatting sqref="F155:F156">
    <cfRule type="containsText" dxfId="14" priority="31" operator="containsText" text="Acertada">
      <formula>NOT(ISERROR(SEARCH("Acertada",F155)))</formula>
    </cfRule>
    <cfRule type="containsText" dxfId="13" priority="32" operator="containsText" text="Fallada">
      <formula>NOT(ISERROR(SEARCH("Fallada",F155)))</formula>
    </cfRule>
    <cfRule type="containsText" dxfId="12" priority="33" operator="containsText" text="Ganada">
      <formula>NOT(ISERROR(SEARCH("Ganada",F155)))</formula>
    </cfRule>
  </conditionalFormatting>
  <conditionalFormatting sqref="F158:F162">
    <cfRule type="containsText" dxfId="11" priority="9" operator="containsText" text="Ganada">
      <formula>NOT(ISERROR(SEARCH("Ganada",F158)))</formula>
    </cfRule>
    <cfRule type="containsText" dxfId="10" priority="8" operator="containsText" text="Fallada">
      <formula>NOT(ISERROR(SEARCH("Fallada",F158)))</formula>
    </cfRule>
    <cfRule type="containsText" dxfId="9" priority="7" operator="containsText" text="Acertada">
      <formula>NOT(ISERROR(SEARCH("Acertada",F158)))</formula>
    </cfRule>
  </conditionalFormatting>
  <conditionalFormatting sqref="F164:F165">
    <cfRule type="containsText" dxfId="8" priority="42" operator="containsText" text="Ganada">
      <formula>NOT(ISERROR(SEARCH("Ganada",F164)))</formula>
    </cfRule>
    <cfRule type="containsText" dxfId="7" priority="41" operator="containsText" text="Fallada">
      <formula>NOT(ISERROR(SEARCH("Fallada",F164)))</formula>
    </cfRule>
    <cfRule type="containsText" dxfId="6" priority="40" operator="containsText" text="Acertada">
      <formula>NOT(ISERROR(SEARCH("Acertada",F164)))</formula>
    </cfRule>
  </conditionalFormatting>
  <conditionalFormatting sqref="F167:F171">
    <cfRule type="containsText" dxfId="5" priority="21" operator="containsText" text="Ganada">
      <formula>NOT(ISERROR(SEARCH("Ganada",F167)))</formula>
    </cfRule>
    <cfRule type="containsText" dxfId="4" priority="20" operator="containsText" text="Fallada">
      <formula>NOT(ISERROR(SEARCH("Fallada",F167)))</formula>
    </cfRule>
    <cfRule type="containsText" dxfId="3" priority="19" operator="containsText" text="Acertada">
      <formula>NOT(ISERROR(SEARCH("Acertada",F167)))</formula>
    </cfRule>
  </conditionalFormatting>
  <conditionalFormatting sqref="F173:F1048576">
    <cfRule type="containsText" dxfId="2" priority="29" operator="containsText" text="Fallada">
      <formula>NOT(ISERROR(SEARCH("Fallada",F173)))</formula>
    </cfRule>
    <cfRule type="containsText" dxfId="1" priority="28" operator="containsText" text="Acertada">
      <formula>NOT(ISERROR(SEARCH("Acertada",F173)))</formula>
    </cfRule>
    <cfRule type="containsText" dxfId="0" priority="30" operator="containsText" text="Ganada">
      <formula>NOT(ISERROR(SEARCH("Ganada",F173)))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4FB4-6742-4EEC-B422-B246A950CC7F}">
  <sheetPr codeName="Hoja2"/>
  <dimension ref="A1:AE30"/>
  <sheetViews>
    <sheetView tabSelected="1" topLeftCell="A9" zoomScale="85" zoomScaleNormal="85" workbookViewId="0">
      <selection activeCell="F23" sqref="F23"/>
    </sheetView>
  </sheetViews>
  <sheetFormatPr baseColWidth="10" defaultColWidth="11.07421875" defaultRowHeight="22.3" customHeight="1" x14ac:dyDescent="0.4"/>
  <cols>
    <col min="1" max="1" width="3.69140625" style="39" customWidth="1"/>
    <col min="2" max="2" width="3.921875" style="39" bestFit="1" customWidth="1"/>
    <col min="3" max="3" width="34.07421875" style="39" customWidth="1"/>
    <col min="4" max="4" width="8.23046875" style="46" hidden="1" customWidth="1"/>
    <col min="5" max="5" width="19" style="46" bestFit="1" customWidth="1"/>
    <col min="6" max="6" width="15.3828125" style="47" bestFit="1" customWidth="1"/>
    <col min="7" max="7" width="3.3828125" style="39" customWidth="1"/>
    <col min="8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15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8" t="s">
        <v>3</v>
      </c>
    </row>
    <row r="5" spans="1:31" s="53" customFormat="1" ht="28" customHeight="1" thickBot="1" x14ac:dyDescent="0.45">
      <c r="B5" s="326" t="s">
        <v>82</v>
      </c>
      <c r="C5" s="327"/>
      <c r="D5" s="142">
        <f>SUM(D6:D30)</f>
        <v>286.44</v>
      </c>
      <c r="E5" s="142">
        <f>SUM(E6:E30)</f>
        <v>26.432500000000008</v>
      </c>
      <c r="F5" s="59">
        <f t="shared" ref="F5:F11" si="0">E5/D5</f>
        <v>9.2279360424521742E-2</v>
      </c>
    </row>
    <row r="6" spans="1:31" ht="22.3" customHeight="1" x14ac:dyDescent="0.4">
      <c r="B6" s="72">
        <v>1</v>
      </c>
      <c r="C6" s="73" t="s">
        <v>16</v>
      </c>
      <c r="D6" s="74">
        <f>SUM(MARZO!H73:H90)</f>
        <v>15.5</v>
      </c>
      <c r="E6" s="154">
        <f>MARZO!I91</f>
        <v>-2.7850000000000001</v>
      </c>
      <c r="F6" s="75">
        <f t="shared" si="0"/>
        <v>-0.17967741935483872</v>
      </c>
    </row>
    <row r="7" spans="1:31" ht="22.3" customHeight="1" x14ac:dyDescent="0.4">
      <c r="B7" s="28">
        <v>2</v>
      </c>
      <c r="C7" s="24" t="s">
        <v>18</v>
      </c>
      <c r="D7" s="65">
        <f>SUM(MARZO!H109:H136)</f>
        <v>27.6</v>
      </c>
      <c r="E7" s="168">
        <f>MARZO!I137</f>
        <v>-3.1074999999999999</v>
      </c>
      <c r="F7" s="57">
        <f t="shared" si="0"/>
        <v>-0.11259057971014493</v>
      </c>
    </row>
    <row r="8" spans="1:31" ht="22.3" customHeight="1" x14ac:dyDescent="0.4">
      <c r="B8" s="28">
        <v>3</v>
      </c>
      <c r="C8" s="24" t="s">
        <v>17</v>
      </c>
      <c r="D8" s="65">
        <f>ABRIL!F29</f>
        <v>14.35</v>
      </c>
      <c r="E8" s="168">
        <f>ABRIL!I29</f>
        <v>-2.625</v>
      </c>
      <c r="F8" s="57">
        <f t="shared" si="0"/>
        <v>-0.18292682926829268</v>
      </c>
    </row>
    <row r="9" spans="1:31" ht="22.3" customHeight="1" x14ac:dyDescent="0.4">
      <c r="B9" s="28">
        <v>4</v>
      </c>
      <c r="C9" s="24" t="s">
        <v>12</v>
      </c>
      <c r="D9" s="65">
        <f>ABRIL!F48</f>
        <v>9.75</v>
      </c>
      <c r="E9" s="168">
        <f>ABRIL!I48</f>
        <v>-4.8</v>
      </c>
      <c r="F9" s="57">
        <f t="shared" si="0"/>
        <v>-0.49230769230769228</v>
      </c>
    </row>
    <row r="10" spans="1:31" ht="22.3" customHeight="1" x14ac:dyDescent="0.4">
      <c r="B10" s="118">
        <v>5</v>
      </c>
      <c r="C10" s="119" t="s">
        <v>13</v>
      </c>
      <c r="D10" s="183">
        <f>ABRIL!F103</f>
        <v>14.25</v>
      </c>
      <c r="E10" s="161">
        <f>ABRIL!I103</f>
        <v>4.2050000000000001</v>
      </c>
      <c r="F10" s="184">
        <f t="shared" si="0"/>
        <v>0.29508771929824562</v>
      </c>
    </row>
    <row r="11" spans="1:31" ht="22.3" customHeight="1" x14ac:dyDescent="0.4">
      <c r="B11" s="28">
        <v>6</v>
      </c>
      <c r="C11" s="24" t="s">
        <v>19</v>
      </c>
      <c r="D11" s="65">
        <f>MAYO!F35</f>
        <v>22.25</v>
      </c>
      <c r="E11" s="168">
        <f>MAYO!I35</f>
        <v>-11.354999999999999</v>
      </c>
      <c r="F11" s="57">
        <f t="shared" si="0"/>
        <v>-0.51033707865168532</v>
      </c>
    </row>
    <row r="12" spans="1:31" ht="22.3" customHeight="1" x14ac:dyDescent="0.4">
      <c r="B12" s="28">
        <v>7</v>
      </c>
      <c r="C12" s="24" t="s">
        <v>20</v>
      </c>
      <c r="D12" s="65">
        <f>MAYO!F109</f>
        <v>14.039999999999997</v>
      </c>
      <c r="E12" s="168">
        <f>MAYO!I109</f>
        <v>-0.59000000000000052</v>
      </c>
      <c r="F12" s="57">
        <f t="shared" ref="F12:F30" si="1">E12/D12</f>
        <v>-4.202279202279207E-2</v>
      </c>
    </row>
    <row r="13" spans="1:31" ht="22.3" customHeight="1" x14ac:dyDescent="0.4">
      <c r="B13" s="118">
        <v>8</v>
      </c>
      <c r="C13" s="119" t="s">
        <v>21</v>
      </c>
      <c r="D13" s="183">
        <f>MAYO!F149</f>
        <v>10.549999999999999</v>
      </c>
      <c r="E13" s="161">
        <f>MAYO!I149</f>
        <v>1.6574999999999989</v>
      </c>
      <c r="F13" s="184">
        <f t="shared" si="1"/>
        <v>0.15710900473933639</v>
      </c>
    </row>
    <row r="14" spans="1:31" ht="22.3" customHeight="1" x14ac:dyDescent="0.4">
      <c r="B14" s="118">
        <v>9</v>
      </c>
      <c r="C14" s="119" t="s">
        <v>22</v>
      </c>
      <c r="D14" s="183">
        <f>JUNIO!F29</f>
        <v>12.349999999999998</v>
      </c>
      <c r="E14" s="161">
        <f>JUNIO!I29</f>
        <v>4.1400000000000015</v>
      </c>
      <c r="F14" s="184">
        <f t="shared" si="1"/>
        <v>0.33522267206477752</v>
      </c>
    </row>
    <row r="15" spans="1:31" ht="22.3" customHeight="1" x14ac:dyDescent="0.4">
      <c r="B15" s="28">
        <v>10</v>
      </c>
      <c r="C15" s="24" t="s">
        <v>449</v>
      </c>
      <c r="D15" s="65">
        <f>JUNIO!F98</f>
        <v>11.5</v>
      </c>
      <c r="E15" s="168">
        <f>JUNIO!I98</f>
        <v>-4.5949999999999998</v>
      </c>
      <c r="F15" s="57">
        <f t="shared" si="1"/>
        <v>-0.39956521739130435</v>
      </c>
    </row>
    <row r="16" spans="1:31" ht="22.3" customHeight="1" x14ac:dyDescent="0.4">
      <c r="B16" s="28">
        <v>11</v>
      </c>
      <c r="C16" s="24" t="s">
        <v>23</v>
      </c>
      <c r="D16" s="65">
        <f>JUNIO!F168</f>
        <v>13.75</v>
      </c>
      <c r="E16" s="168">
        <f>JUNIO!I168</f>
        <v>-3.2050000000000001</v>
      </c>
      <c r="F16" s="57">
        <f t="shared" si="1"/>
        <v>-0.2330909090909091</v>
      </c>
    </row>
    <row r="17" spans="2:6" ht="22.3" customHeight="1" x14ac:dyDescent="0.4">
      <c r="B17" s="118">
        <v>12</v>
      </c>
      <c r="C17" s="119" t="s">
        <v>24</v>
      </c>
      <c r="D17" s="183">
        <f>JULIO!F19</f>
        <v>4.75</v>
      </c>
      <c r="E17" s="161">
        <f>JULIO!I19</f>
        <v>4.32</v>
      </c>
      <c r="F17" s="184">
        <f t="shared" si="1"/>
        <v>0.90947368421052632</v>
      </c>
    </row>
    <row r="18" spans="2:6" ht="22.3" customHeight="1" x14ac:dyDescent="0.4">
      <c r="B18" s="118">
        <v>13</v>
      </c>
      <c r="C18" s="119" t="s">
        <v>26</v>
      </c>
      <c r="D18" s="183">
        <f>JULIO!F129</f>
        <v>12.25</v>
      </c>
      <c r="E18" s="161">
        <f>JULIO!I129</f>
        <v>4.5650000000000004</v>
      </c>
      <c r="F18" s="184">
        <f t="shared" si="1"/>
        <v>0.37265306122448982</v>
      </c>
    </row>
    <row r="19" spans="2:6" ht="22.3" customHeight="1" x14ac:dyDescent="0.4">
      <c r="B19" s="118">
        <v>14</v>
      </c>
      <c r="C19" s="119" t="s">
        <v>25</v>
      </c>
      <c r="D19" s="183">
        <f>AGOSTO!F24</f>
        <v>9.75</v>
      </c>
      <c r="E19" s="161">
        <f>AGOSTO!I24</f>
        <v>3.6850000000000005</v>
      </c>
      <c r="F19" s="184">
        <f t="shared" si="1"/>
        <v>0.37794871794871798</v>
      </c>
    </row>
    <row r="20" spans="2:6" ht="22.3" customHeight="1" x14ac:dyDescent="0.4">
      <c r="B20" s="28">
        <v>15</v>
      </c>
      <c r="C20" s="24" t="s">
        <v>27</v>
      </c>
      <c r="D20" s="65">
        <f>AGOSTO!F82</f>
        <v>10.399999999999999</v>
      </c>
      <c r="E20" s="168">
        <f>AGOSTO!I82</f>
        <v>-2.9000000000000008</v>
      </c>
      <c r="F20" s="57">
        <f t="shared" si="1"/>
        <v>-0.27884615384615397</v>
      </c>
    </row>
    <row r="21" spans="2:6" ht="22.3" customHeight="1" x14ac:dyDescent="0.4">
      <c r="B21" s="118">
        <v>16</v>
      </c>
      <c r="C21" s="119" t="s">
        <v>28</v>
      </c>
      <c r="D21" s="161">
        <f>SEPTIEMBRE!F22</f>
        <v>7.85</v>
      </c>
      <c r="E21" s="161">
        <f>SEPTIEMBRE!I22</f>
        <v>8.990000000000002</v>
      </c>
      <c r="F21" s="184">
        <f t="shared" si="1"/>
        <v>1.1452229299363061</v>
      </c>
    </row>
    <row r="22" spans="2:6" ht="22.3" customHeight="1" x14ac:dyDescent="0.4">
      <c r="B22" s="118">
        <v>17</v>
      </c>
      <c r="C22" s="119" t="s">
        <v>29</v>
      </c>
      <c r="D22" s="161">
        <f>SEPTIEMBRE!F104</f>
        <v>8.5500000000000007</v>
      </c>
      <c r="E22" s="161">
        <f>SEPTIEMBRE!I104</f>
        <v>2.1125000000000007</v>
      </c>
      <c r="F22" s="184">
        <f t="shared" si="1"/>
        <v>0.24707602339181292</v>
      </c>
    </row>
    <row r="23" spans="2:6" ht="22.3" customHeight="1" x14ac:dyDescent="0.4">
      <c r="B23" s="118">
        <v>18</v>
      </c>
      <c r="C23" s="119" t="s">
        <v>30</v>
      </c>
      <c r="D23" s="161">
        <f>OCTUBRE!F21</f>
        <v>9</v>
      </c>
      <c r="E23" s="161">
        <f>OCTUBRE!I21</f>
        <v>9.5849999999999991</v>
      </c>
      <c r="F23" s="184">
        <f t="shared" si="1"/>
        <v>1.0649999999999999</v>
      </c>
    </row>
    <row r="24" spans="2:6" ht="22.3" customHeight="1" x14ac:dyDescent="0.4">
      <c r="B24" s="28">
        <v>19</v>
      </c>
      <c r="C24" s="24" t="s">
        <v>31</v>
      </c>
      <c r="D24" s="168">
        <f>OCTUBRE!F71</f>
        <v>11.049999999999999</v>
      </c>
      <c r="E24" s="168">
        <f>OCTUBRE!I71</f>
        <v>-1.0000000000000004</v>
      </c>
      <c r="F24" s="57">
        <f t="shared" si="1"/>
        <v>-9.0497737556561139E-2</v>
      </c>
    </row>
    <row r="25" spans="2:6" ht="22.3" customHeight="1" x14ac:dyDescent="0.4">
      <c r="B25" s="28">
        <v>20</v>
      </c>
      <c r="C25" s="24" t="s">
        <v>32</v>
      </c>
      <c r="D25" s="168">
        <f>OCTUBRE!F122</f>
        <v>9.9499999999999993</v>
      </c>
      <c r="E25" s="168">
        <f>OCTUBRE!I122</f>
        <v>-5.8874999999999993</v>
      </c>
      <c r="F25" s="57">
        <f t="shared" si="1"/>
        <v>-0.59170854271356776</v>
      </c>
    </row>
    <row r="26" spans="2:6" ht="22.3" customHeight="1" x14ac:dyDescent="0.4">
      <c r="B26" s="118">
        <v>21</v>
      </c>
      <c r="C26" s="119" t="s">
        <v>33</v>
      </c>
      <c r="D26" s="161">
        <f>NOVIEMBRE!F22</f>
        <v>9.6999999999999993</v>
      </c>
      <c r="E26" s="161">
        <f>NOVIEMBRE!I22</f>
        <v>2.3749999999999996</v>
      </c>
      <c r="F26" s="184">
        <f t="shared" si="1"/>
        <v>0.24484536082474223</v>
      </c>
    </row>
    <row r="27" spans="2:6" ht="22.3" customHeight="1" x14ac:dyDescent="0.4">
      <c r="B27" s="118">
        <v>22</v>
      </c>
      <c r="C27" s="119" t="s">
        <v>34</v>
      </c>
      <c r="D27" s="161">
        <f>NOVIEMBRE!F96</f>
        <v>11.6</v>
      </c>
      <c r="E27" s="161">
        <f>NOVIEMBRE!I96</f>
        <v>12.4275</v>
      </c>
      <c r="F27" s="184">
        <f t="shared" si="1"/>
        <v>1.0713362068965517</v>
      </c>
    </row>
    <row r="28" spans="2:6" ht="22.3" customHeight="1" x14ac:dyDescent="0.4">
      <c r="B28" s="118">
        <v>23</v>
      </c>
      <c r="C28" s="119" t="s">
        <v>35</v>
      </c>
      <c r="D28" s="161">
        <f>NOVIEMBRE!F120</f>
        <v>12.45</v>
      </c>
      <c r="E28" s="161">
        <f>NOVIEMBRE!I120</f>
        <v>9.129999999999999</v>
      </c>
      <c r="F28" s="184">
        <f t="shared" si="1"/>
        <v>0.73333333333333328</v>
      </c>
    </row>
    <row r="29" spans="2:6" ht="22.3" customHeight="1" x14ac:dyDescent="0.4">
      <c r="B29" s="49">
        <v>24</v>
      </c>
      <c r="C29" s="48" t="s">
        <v>36</v>
      </c>
      <c r="D29" s="149"/>
      <c r="E29" s="149"/>
      <c r="F29" s="140"/>
    </row>
    <row r="30" spans="2:6" ht="22.3" customHeight="1" thickBot="1" x14ac:dyDescent="0.45">
      <c r="B30" s="338" t="s">
        <v>93</v>
      </c>
      <c r="C30" s="339"/>
      <c r="D30" s="269">
        <f>'LARGO PLAZO'!F24</f>
        <v>3.25</v>
      </c>
      <c r="E30" s="269">
        <f>'LARGO PLAZO'!I24</f>
        <v>2.09</v>
      </c>
      <c r="F30" s="184">
        <f t="shared" si="1"/>
        <v>0.64307692307692299</v>
      </c>
    </row>
  </sheetData>
  <mergeCells count="3">
    <mergeCell ref="B5:C5"/>
    <mergeCell ref="B2:F2"/>
    <mergeCell ref="B30:C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FBCA-AA4F-48F6-AA81-CD03E0CE6A8B}">
  <sheetPr codeName="Hoja3"/>
  <dimension ref="A1:AE20"/>
  <sheetViews>
    <sheetView topLeftCell="A10" workbookViewId="0">
      <selection activeCell="I5" sqref="I5"/>
    </sheetView>
  </sheetViews>
  <sheetFormatPr baseColWidth="10" defaultColWidth="11.07421875" defaultRowHeight="22.3" customHeight="1" x14ac:dyDescent="0.4"/>
  <cols>
    <col min="1" max="1" width="4.4609375" style="39" customWidth="1"/>
    <col min="2" max="2" width="3.921875" style="39" customWidth="1"/>
    <col min="3" max="3" width="35.921875" style="39" customWidth="1"/>
    <col min="4" max="4" width="5.69140625" style="46" hidden="1" customWidth="1"/>
    <col min="5" max="5" width="16.69140625" style="46" customWidth="1"/>
    <col min="6" max="6" width="18.07421875" style="39" bestFit="1" customWidth="1"/>
    <col min="7" max="7" width="5" style="39" customWidth="1"/>
    <col min="8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37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5.3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5" t="s">
        <v>3</v>
      </c>
    </row>
    <row r="5" spans="1:31" s="53" customFormat="1" ht="28" customHeight="1" thickBot="1" x14ac:dyDescent="0.45">
      <c r="B5" s="328" t="s">
        <v>82</v>
      </c>
      <c r="C5" s="329"/>
      <c r="D5" s="143">
        <f>SUM(D6:D20)</f>
        <v>30.55</v>
      </c>
      <c r="E5" s="143">
        <f>SUM(E6:E20)</f>
        <v>13.547500000000003</v>
      </c>
      <c r="F5" s="64">
        <f>E5/D5</f>
        <v>0.4434533551554829</v>
      </c>
    </row>
    <row r="6" spans="1:31" ht="22.3" customHeight="1" x14ac:dyDescent="0.4">
      <c r="B6" s="97">
        <v>1</v>
      </c>
      <c r="C6" s="98" t="s">
        <v>16</v>
      </c>
      <c r="D6" s="170">
        <v>0</v>
      </c>
      <c r="E6" s="170">
        <v>0</v>
      </c>
      <c r="F6" s="171">
        <v>0</v>
      </c>
    </row>
    <row r="7" spans="1:31" ht="22.3" customHeight="1" x14ac:dyDescent="0.4">
      <c r="B7" s="28">
        <v>2</v>
      </c>
      <c r="C7" s="24" t="s">
        <v>12</v>
      </c>
      <c r="D7" s="168">
        <f>ABRIL!F55</f>
        <v>0.25</v>
      </c>
      <c r="E7" s="168">
        <f>ABRIL!I55</f>
        <v>-0.25</v>
      </c>
      <c r="F7" s="66">
        <f t="shared" ref="F7:F18" si="0">E7/D7</f>
        <v>-1</v>
      </c>
    </row>
    <row r="8" spans="1:31" ht="22.3" customHeight="1" x14ac:dyDescent="0.4">
      <c r="B8" s="118">
        <v>3</v>
      </c>
      <c r="C8" s="119" t="s">
        <v>13</v>
      </c>
      <c r="D8" s="161">
        <f>ABRIL!F111</f>
        <v>1</v>
      </c>
      <c r="E8" s="161">
        <f>ABRIL!I111</f>
        <v>0.6875</v>
      </c>
      <c r="F8" s="156">
        <f t="shared" si="0"/>
        <v>0.6875</v>
      </c>
    </row>
    <row r="9" spans="1:31" ht="22.3" customHeight="1" x14ac:dyDescent="0.4">
      <c r="B9" s="118">
        <v>4</v>
      </c>
      <c r="C9" s="119" t="s">
        <v>20</v>
      </c>
      <c r="D9" s="161">
        <f>MAYO!F124</f>
        <v>4.5</v>
      </c>
      <c r="E9" s="161">
        <f>MAYO!I124</f>
        <v>0.375</v>
      </c>
      <c r="F9" s="156">
        <f t="shared" si="0"/>
        <v>8.3333333333333329E-2</v>
      </c>
    </row>
    <row r="10" spans="1:31" ht="22.3" customHeight="1" x14ac:dyDescent="0.4">
      <c r="B10" s="118">
        <v>5</v>
      </c>
      <c r="C10" s="119" t="s">
        <v>21</v>
      </c>
      <c r="D10" s="161">
        <f>MAYO!F164</f>
        <v>5.8</v>
      </c>
      <c r="E10" s="161">
        <f>MAYO!I164</f>
        <v>5.5850000000000009</v>
      </c>
      <c r="F10" s="156">
        <f t="shared" si="0"/>
        <v>0.96293103448275885</v>
      </c>
    </row>
    <row r="11" spans="1:31" ht="22.3" customHeight="1" x14ac:dyDescent="0.4">
      <c r="B11" s="118">
        <v>6</v>
      </c>
      <c r="C11" s="119" t="s">
        <v>22</v>
      </c>
      <c r="D11" s="161">
        <f>JUNIO!F41</f>
        <v>3.6</v>
      </c>
      <c r="E11" s="161">
        <f>JUNIO!I41</f>
        <v>1.9</v>
      </c>
      <c r="F11" s="156">
        <f t="shared" si="0"/>
        <v>0.52777777777777779</v>
      </c>
    </row>
    <row r="12" spans="1:31" ht="22.3" customHeight="1" x14ac:dyDescent="0.4">
      <c r="B12" s="28">
        <v>7</v>
      </c>
      <c r="C12" s="24" t="s">
        <v>23</v>
      </c>
      <c r="D12" s="168">
        <f>JUNIO!F181</f>
        <v>2.6</v>
      </c>
      <c r="E12" s="168">
        <f>JUNIO!I181</f>
        <v>-2.6</v>
      </c>
      <c r="F12" s="66">
        <f t="shared" si="0"/>
        <v>-1</v>
      </c>
    </row>
    <row r="13" spans="1:31" ht="22.3" customHeight="1" x14ac:dyDescent="0.4">
      <c r="B13" s="118">
        <v>8</v>
      </c>
      <c r="C13" s="119" t="s">
        <v>24</v>
      </c>
      <c r="D13" s="161">
        <f>JULIO!F28</f>
        <v>2.5</v>
      </c>
      <c r="E13" s="161">
        <f>JULIO!I28</f>
        <v>7.25</v>
      </c>
      <c r="F13" s="156">
        <f t="shared" si="0"/>
        <v>2.9</v>
      </c>
    </row>
    <row r="14" spans="1:31" ht="22.3" customHeight="1" x14ac:dyDescent="0.4">
      <c r="B14" s="118">
        <v>9</v>
      </c>
      <c r="C14" s="119" t="s">
        <v>26</v>
      </c>
      <c r="D14" s="161">
        <f>JULIO!F142</f>
        <v>1.7000000000000002</v>
      </c>
      <c r="E14" s="161">
        <f>JULIO!I142</f>
        <v>0.65000000000000013</v>
      </c>
      <c r="F14" s="156">
        <f t="shared" si="0"/>
        <v>0.38235294117647062</v>
      </c>
    </row>
    <row r="15" spans="1:31" ht="22.3" customHeight="1" x14ac:dyDescent="0.4">
      <c r="B15" s="28">
        <v>10</v>
      </c>
      <c r="C15" s="24" t="s">
        <v>25</v>
      </c>
      <c r="D15" s="168">
        <f>AGOSTO!F36</f>
        <v>2</v>
      </c>
      <c r="E15" s="168">
        <f>AGOSTO!I36</f>
        <v>-1</v>
      </c>
      <c r="F15" s="66">
        <f t="shared" si="0"/>
        <v>-0.5</v>
      </c>
    </row>
    <row r="16" spans="1:31" ht="22.3" customHeight="1" x14ac:dyDescent="0.4">
      <c r="B16" s="118">
        <v>11</v>
      </c>
      <c r="C16" s="119" t="s">
        <v>28</v>
      </c>
      <c r="D16" s="161">
        <f>SEPTIEMBRE!F33</f>
        <v>2.25</v>
      </c>
      <c r="E16" s="161">
        <f>SEPTIEMBRE!I33</f>
        <v>0.5</v>
      </c>
      <c r="F16" s="156">
        <f t="shared" si="0"/>
        <v>0.22222222222222221</v>
      </c>
    </row>
    <row r="17" spans="2:6" ht="22.3" customHeight="1" x14ac:dyDescent="0.4">
      <c r="B17" s="118">
        <v>12</v>
      </c>
      <c r="C17" s="119" t="s">
        <v>29</v>
      </c>
      <c r="D17" s="161">
        <f>SEPTIEMBRE!F121</f>
        <v>2.6</v>
      </c>
      <c r="E17" s="161">
        <f>SEPTIEMBRE!I121</f>
        <v>2.2000000000000002</v>
      </c>
      <c r="F17" s="156">
        <f t="shared" si="0"/>
        <v>0.84615384615384615</v>
      </c>
    </row>
    <row r="18" spans="2:6" ht="22.3" customHeight="1" x14ac:dyDescent="0.4">
      <c r="B18" s="28">
        <v>13</v>
      </c>
      <c r="C18" s="24" t="s">
        <v>35</v>
      </c>
      <c r="D18" s="168">
        <f>NOVIEMBRE!F129</f>
        <v>1.75</v>
      </c>
      <c r="E18" s="168">
        <f>NOVIEMBRE!I129</f>
        <v>-1.75</v>
      </c>
      <c r="F18" s="66">
        <f t="shared" si="0"/>
        <v>-1</v>
      </c>
    </row>
    <row r="19" spans="2:6" ht="22.3" customHeight="1" x14ac:dyDescent="0.4">
      <c r="B19" s="49">
        <v>14</v>
      </c>
      <c r="C19" s="48" t="s">
        <v>36</v>
      </c>
      <c r="D19" s="149"/>
      <c r="E19" s="149"/>
      <c r="F19" s="50"/>
    </row>
    <row r="20" spans="2:6" ht="22.3" customHeight="1" thickBot="1" x14ac:dyDescent="0.45">
      <c r="B20" s="334" t="s">
        <v>93</v>
      </c>
      <c r="C20" s="335"/>
      <c r="D20" s="150"/>
      <c r="E20" s="150"/>
      <c r="F20" s="141"/>
    </row>
  </sheetData>
  <mergeCells count="3">
    <mergeCell ref="B2:F2"/>
    <mergeCell ref="B5:C5"/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A2DE-B835-4CC6-A99F-C527C83D16BE}">
  <sheetPr codeName="Hoja4"/>
  <dimension ref="A1:AE28"/>
  <sheetViews>
    <sheetView topLeftCell="A22" zoomScale="85" zoomScaleNormal="85" workbookViewId="0">
      <selection activeCell="E27" sqref="E27"/>
    </sheetView>
  </sheetViews>
  <sheetFormatPr baseColWidth="10" defaultColWidth="11.07421875" defaultRowHeight="22.3" customHeight="1" x14ac:dyDescent="0.4"/>
  <cols>
    <col min="1" max="1" width="4.69140625" style="39" customWidth="1"/>
    <col min="2" max="2" width="3.921875" style="39" bestFit="1" customWidth="1"/>
    <col min="3" max="3" width="36.765625" style="39" customWidth="1"/>
    <col min="4" max="4" width="8.765625" style="46" customWidth="1"/>
    <col min="5" max="5" width="16.53515625" style="46" bestFit="1" customWidth="1"/>
    <col min="6" max="6" width="13.84375" style="39" bestFit="1" customWidth="1"/>
    <col min="7" max="7" width="4.69140625" style="39" customWidth="1"/>
    <col min="8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48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>
      <c r="H3"/>
    </row>
    <row r="4" spans="1:31" ht="22.3" customHeight="1" thickBot="1" x14ac:dyDescent="0.45">
      <c r="D4" s="60" t="s">
        <v>14</v>
      </c>
      <c r="E4" s="54" t="s">
        <v>11</v>
      </c>
      <c r="F4" s="55" t="s">
        <v>3</v>
      </c>
      <c r="H4" s="5"/>
    </row>
    <row r="5" spans="1:31" s="53" customFormat="1" ht="28" customHeight="1" thickBot="1" x14ac:dyDescent="0.45">
      <c r="B5" s="328" t="s">
        <v>82</v>
      </c>
      <c r="C5" s="329"/>
      <c r="D5" s="143">
        <f>SUM(D6:D28)</f>
        <v>92.34999999999998</v>
      </c>
      <c r="E5" s="143">
        <f>SUM(E6:E28)</f>
        <v>4.799999999999998</v>
      </c>
      <c r="F5" s="64">
        <f t="shared" ref="F5:F27" si="0">E5/D5</f>
        <v>5.1976177585273405E-2</v>
      </c>
    </row>
    <row r="6" spans="1:31" ht="22.3" customHeight="1" x14ac:dyDescent="0.4">
      <c r="B6" s="110">
        <v>1</v>
      </c>
      <c r="C6" s="111" t="s">
        <v>46</v>
      </c>
      <c r="D6" s="151">
        <f>SUM(MARZO!H10:H14)</f>
        <v>5.85</v>
      </c>
      <c r="E6" s="151">
        <f>MARZO!I15</f>
        <v>4.2099999999999991</v>
      </c>
      <c r="F6" s="152">
        <f t="shared" si="0"/>
        <v>0.71965811965811954</v>
      </c>
    </row>
    <row r="7" spans="1:31" ht="22.3" customHeight="1" x14ac:dyDescent="0.4">
      <c r="B7" s="118">
        <v>2</v>
      </c>
      <c r="C7" s="119" t="s">
        <v>123</v>
      </c>
      <c r="D7" s="155">
        <f>SUM(MARZO!H45:H49)</f>
        <v>6.5</v>
      </c>
      <c r="E7" s="155">
        <f>MARZO!I50</f>
        <v>4.6050000000000004</v>
      </c>
      <c r="F7" s="156">
        <f t="shared" si="0"/>
        <v>0.70846153846153848</v>
      </c>
      <c r="G7"/>
    </row>
    <row r="8" spans="1:31" ht="22.3" customHeight="1" x14ac:dyDescent="0.4">
      <c r="B8" s="28">
        <v>3</v>
      </c>
      <c r="C8" s="24" t="s">
        <v>39</v>
      </c>
      <c r="D8" s="167">
        <f>SUM(MARZO!H143:H153)</f>
        <v>11.5</v>
      </c>
      <c r="E8" s="167">
        <f>MARZO!I154</f>
        <v>-0.42500000000000027</v>
      </c>
      <c r="F8" s="66">
        <f t="shared" si="0"/>
        <v>-3.6956521739130457E-2</v>
      </c>
    </row>
    <row r="9" spans="1:31" ht="22.3" customHeight="1" x14ac:dyDescent="0.4">
      <c r="B9" s="118">
        <v>4</v>
      </c>
      <c r="C9" s="119" t="s">
        <v>35</v>
      </c>
      <c r="D9" s="155">
        <f>ABRIL!F70</f>
        <v>7.25</v>
      </c>
      <c r="E9" s="155">
        <f>ABRIL!I70</f>
        <v>2.4749999999999996</v>
      </c>
      <c r="F9" s="156">
        <f t="shared" si="0"/>
        <v>0.34137931034482755</v>
      </c>
    </row>
    <row r="10" spans="1:31" ht="22.3" customHeight="1" x14ac:dyDescent="0.4">
      <c r="B10" s="118">
        <v>5</v>
      </c>
      <c r="C10" s="119" t="s">
        <v>22</v>
      </c>
      <c r="D10" s="155">
        <f>ABRIL!F125</f>
        <v>5.85</v>
      </c>
      <c r="E10" s="155">
        <f>ABRIL!I125</f>
        <v>0.91500000000000004</v>
      </c>
      <c r="F10" s="156">
        <f t="shared" si="0"/>
        <v>0.15641025641025644</v>
      </c>
    </row>
    <row r="11" spans="1:31" ht="22.3" customHeight="1" x14ac:dyDescent="0.4">
      <c r="B11" s="28">
        <v>6</v>
      </c>
      <c r="C11" s="24" t="s">
        <v>40</v>
      </c>
      <c r="D11" s="167">
        <f>MAYO!F55</f>
        <v>4.75</v>
      </c>
      <c r="E11" s="167">
        <f>MAYO!I55</f>
        <v>-2.3250000000000002</v>
      </c>
      <c r="F11" s="66">
        <f t="shared" si="0"/>
        <v>-0.48947368421052634</v>
      </c>
    </row>
    <row r="12" spans="1:31" ht="22.3" customHeight="1" x14ac:dyDescent="0.4">
      <c r="B12" s="28">
        <v>7</v>
      </c>
      <c r="C12" s="24" t="s">
        <v>124</v>
      </c>
      <c r="D12" s="167">
        <f>MAYO!F175</f>
        <v>4.5</v>
      </c>
      <c r="E12" s="167">
        <f>MAYO!I175</f>
        <v>-4.5</v>
      </c>
      <c r="F12" s="66">
        <f t="shared" si="0"/>
        <v>-1</v>
      </c>
    </row>
    <row r="13" spans="1:31" ht="22.3" customHeight="1" x14ac:dyDescent="0.4">
      <c r="B13" s="118">
        <v>8</v>
      </c>
      <c r="C13" s="119" t="s">
        <v>43</v>
      </c>
      <c r="D13" s="155">
        <f>JUNIO!F62</f>
        <v>3.75</v>
      </c>
      <c r="E13" s="155">
        <f>JUNIO!I62</f>
        <v>3.4099999999999997</v>
      </c>
      <c r="F13" s="156">
        <f t="shared" si="0"/>
        <v>0.90933333333333322</v>
      </c>
    </row>
    <row r="14" spans="1:31" ht="22.3" customHeight="1" x14ac:dyDescent="0.4">
      <c r="B14" s="28">
        <v>9</v>
      </c>
      <c r="C14" s="24" t="s">
        <v>28</v>
      </c>
      <c r="D14" s="167">
        <f>JUNIO!F119</f>
        <v>3.5</v>
      </c>
      <c r="E14" s="167">
        <f>JUNIO!I119</f>
        <v>-1.55</v>
      </c>
      <c r="F14" s="66">
        <f t="shared" si="0"/>
        <v>-0.44285714285714289</v>
      </c>
    </row>
    <row r="15" spans="1:31" ht="22.3" customHeight="1" x14ac:dyDescent="0.4">
      <c r="B15" s="28">
        <v>10</v>
      </c>
      <c r="C15" s="24" t="s">
        <v>27</v>
      </c>
      <c r="D15" s="167">
        <f>JUNIO!F191</f>
        <v>3.5</v>
      </c>
      <c r="E15" s="167">
        <f>JUNIO!I191</f>
        <v>-3.5</v>
      </c>
      <c r="F15" s="66">
        <f t="shared" si="0"/>
        <v>-1</v>
      </c>
    </row>
    <row r="16" spans="1:31" ht="22.3" customHeight="1" x14ac:dyDescent="0.4">
      <c r="B16" s="118">
        <v>11</v>
      </c>
      <c r="C16" s="119" t="s">
        <v>42</v>
      </c>
      <c r="D16" s="155">
        <f>JULIO!F53</f>
        <v>8.1</v>
      </c>
      <c r="E16" s="155">
        <f>JULIO!I53</f>
        <v>3.4499999999999993</v>
      </c>
      <c r="F16" s="156">
        <f t="shared" si="0"/>
        <v>0.42592592592592587</v>
      </c>
    </row>
    <row r="17" spans="2:6" ht="22.3" customHeight="1" x14ac:dyDescent="0.4">
      <c r="B17" s="28">
        <v>12</v>
      </c>
      <c r="C17" s="24" t="s">
        <v>125</v>
      </c>
      <c r="D17" s="167">
        <f>JULIO!F84</f>
        <v>0.25</v>
      </c>
      <c r="E17" s="167">
        <f>JULIO!I84</f>
        <v>-0.25</v>
      </c>
      <c r="F17" s="66">
        <f t="shared" si="0"/>
        <v>-1</v>
      </c>
    </row>
    <row r="18" spans="2:6" ht="22.3" customHeight="1" x14ac:dyDescent="0.4">
      <c r="B18" s="82">
        <v>13</v>
      </c>
      <c r="C18" s="83" t="s">
        <v>23</v>
      </c>
      <c r="D18" s="169">
        <v>0</v>
      </c>
      <c r="E18" s="169">
        <v>0</v>
      </c>
      <c r="F18" s="84">
        <v>0</v>
      </c>
    </row>
    <row r="19" spans="2:6" ht="22.3" customHeight="1" x14ac:dyDescent="0.4">
      <c r="B19" s="118">
        <v>14</v>
      </c>
      <c r="C19" s="119" t="s">
        <v>25</v>
      </c>
      <c r="D19" s="155">
        <f>AGOSTO!F53</f>
        <v>3.25</v>
      </c>
      <c r="E19" s="155">
        <f>AGOSTO!I53</f>
        <v>1.4299999999999997</v>
      </c>
      <c r="F19" s="156">
        <f t="shared" si="0"/>
        <v>0.43999999999999989</v>
      </c>
    </row>
    <row r="20" spans="2:6" ht="22.3" customHeight="1" x14ac:dyDescent="0.4">
      <c r="B20" s="28">
        <v>15</v>
      </c>
      <c r="C20" s="24" t="s">
        <v>41</v>
      </c>
      <c r="D20" s="167">
        <f>SEPTIEMBRE!F44</f>
        <v>2.6</v>
      </c>
      <c r="E20" s="167">
        <f>SEPTIEMBRE!I44</f>
        <v>-0.85</v>
      </c>
      <c r="F20" s="66">
        <f t="shared" si="0"/>
        <v>-0.32692307692307693</v>
      </c>
    </row>
    <row r="21" spans="2:6" ht="22.3" customHeight="1" x14ac:dyDescent="0.4">
      <c r="B21" s="28">
        <v>16</v>
      </c>
      <c r="C21" s="24" t="s">
        <v>44</v>
      </c>
      <c r="D21" s="167">
        <f>SEPTIEMBRE!F74</f>
        <v>7.25</v>
      </c>
      <c r="E21" s="167">
        <f>SEPTIEMBRE!I74</f>
        <v>-0.39750000000000019</v>
      </c>
      <c r="F21" s="66">
        <f t="shared" si="0"/>
        <v>-5.4827586206896581E-2</v>
      </c>
    </row>
    <row r="22" spans="2:6" ht="22.3" customHeight="1" x14ac:dyDescent="0.4">
      <c r="B22" s="118">
        <v>17</v>
      </c>
      <c r="C22" s="119" t="s">
        <v>17</v>
      </c>
      <c r="D22" s="155">
        <f>SEPTIEMBRE!F129</f>
        <v>1.75</v>
      </c>
      <c r="E22" s="155">
        <f>SEPTIEMBRE!I129</f>
        <v>0.4375</v>
      </c>
      <c r="F22" s="156">
        <f t="shared" si="0"/>
        <v>0.25</v>
      </c>
    </row>
    <row r="23" spans="2:6" ht="22.3" customHeight="1" x14ac:dyDescent="0.4">
      <c r="B23" s="28">
        <v>18</v>
      </c>
      <c r="C23" s="24" t="s">
        <v>45</v>
      </c>
      <c r="D23" s="167">
        <f>OCTUBRE!F30</f>
        <v>1.6</v>
      </c>
      <c r="E23" s="167">
        <f>OCTUBRE!I30</f>
        <v>-1.6</v>
      </c>
      <c r="F23" s="66">
        <f t="shared" si="0"/>
        <v>-1</v>
      </c>
    </row>
    <row r="24" spans="2:6" ht="22.3" customHeight="1" x14ac:dyDescent="0.4">
      <c r="B24" s="28">
        <v>19</v>
      </c>
      <c r="C24" s="24" t="s">
        <v>16</v>
      </c>
      <c r="D24" s="167">
        <f>OCTUBRE!F81</f>
        <v>2.85</v>
      </c>
      <c r="E24" s="167">
        <f>OCTUBRE!I81</f>
        <v>-0.59000000000000019</v>
      </c>
      <c r="F24" s="66">
        <f t="shared" si="0"/>
        <v>-0.20701754385964918</v>
      </c>
    </row>
    <row r="25" spans="2:6" ht="22.3" customHeight="1" x14ac:dyDescent="0.4">
      <c r="B25" s="28">
        <v>20</v>
      </c>
      <c r="C25" s="24" t="s">
        <v>47</v>
      </c>
      <c r="D25" s="167">
        <f>OCTUBRE!F134</f>
        <v>4.25</v>
      </c>
      <c r="E25" s="167">
        <f>OCTUBRE!I134</f>
        <v>-0.31999999999999984</v>
      </c>
      <c r="F25" s="66">
        <f t="shared" si="0"/>
        <v>-7.5294117647058789E-2</v>
      </c>
    </row>
    <row r="26" spans="2:6" ht="22.3" customHeight="1" x14ac:dyDescent="0.4">
      <c r="B26" s="274">
        <v>21</v>
      </c>
      <c r="C26" s="275" t="s">
        <v>38</v>
      </c>
      <c r="D26" s="302">
        <f>NOVIEMBRE!F30</f>
        <v>2</v>
      </c>
      <c r="E26" s="302">
        <f>NOVIEMBRE!I30</f>
        <v>-0.125</v>
      </c>
      <c r="F26" s="66">
        <f t="shared" si="0"/>
        <v>-6.25E-2</v>
      </c>
    </row>
    <row r="27" spans="2:6" ht="22.3" customHeight="1" x14ac:dyDescent="0.4">
      <c r="B27" s="186">
        <v>22</v>
      </c>
      <c r="C27" s="187" t="s">
        <v>126</v>
      </c>
      <c r="D27" s="306">
        <f>NOVIEMBRE!F53</f>
        <v>1.5</v>
      </c>
      <c r="E27" s="306">
        <f>NOVIEMBRE!I53</f>
        <v>0.30000000000000004</v>
      </c>
      <c r="F27" s="156">
        <f t="shared" si="0"/>
        <v>0.20000000000000004</v>
      </c>
    </row>
    <row r="28" spans="2:6" ht="22.3" customHeight="1" thickBot="1" x14ac:dyDescent="0.45">
      <c r="B28" s="336" t="s">
        <v>93</v>
      </c>
      <c r="C28" s="337"/>
      <c r="D28" s="307"/>
      <c r="E28" s="307"/>
      <c r="F28" s="308"/>
    </row>
  </sheetData>
  <mergeCells count="3">
    <mergeCell ref="B2:F2"/>
    <mergeCell ref="B5:C5"/>
    <mergeCell ref="B28:C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36871-084D-4F6A-A445-7E9FFFAFE7D2}">
  <sheetPr codeName="Hoja5"/>
  <dimension ref="A1:AE28"/>
  <sheetViews>
    <sheetView workbookViewId="0">
      <selection activeCell="E16" sqref="E1:E1048576"/>
    </sheetView>
  </sheetViews>
  <sheetFormatPr baseColWidth="10" defaultColWidth="11.07421875" defaultRowHeight="22.3" customHeight="1" x14ac:dyDescent="0.4"/>
  <cols>
    <col min="1" max="1" width="4.4609375" style="39" customWidth="1"/>
    <col min="2" max="2" width="3.921875" style="39" bestFit="1" customWidth="1"/>
    <col min="3" max="3" width="36.84375" style="39" customWidth="1"/>
    <col min="4" max="4" width="9.921875" style="46" hidden="1" customWidth="1"/>
    <col min="5" max="5" width="16.53515625" style="46" bestFit="1" customWidth="1"/>
    <col min="6" max="6" width="16.84375" style="39" bestFit="1" customWidth="1"/>
    <col min="7" max="7" width="3.23046875" style="39" customWidth="1"/>
    <col min="8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86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5" t="s">
        <v>3</v>
      </c>
    </row>
    <row r="5" spans="1:31" s="53" customFormat="1" ht="28" customHeight="1" thickBot="1" x14ac:dyDescent="0.45">
      <c r="B5" s="328" t="s">
        <v>82</v>
      </c>
      <c r="C5" s="329"/>
      <c r="D5" s="143">
        <f>SUM(D6:D28)</f>
        <v>34.950000000000003</v>
      </c>
      <c r="E5" s="143">
        <f>SUM(E6:E28)</f>
        <v>5.0000000000000377E-2</v>
      </c>
      <c r="F5" s="64">
        <f>E5/D5</f>
        <v>1.4306151645207545E-3</v>
      </c>
    </row>
    <row r="6" spans="1:31" ht="22.3" customHeight="1" x14ac:dyDescent="0.4">
      <c r="B6" s="157">
        <v>1</v>
      </c>
      <c r="C6" s="158" t="s">
        <v>46</v>
      </c>
      <c r="D6" s="159">
        <f>SUM(MARZO!H21:H22)</f>
        <v>1</v>
      </c>
      <c r="E6" s="159">
        <f>MARZO!I23</f>
        <v>2.0750000000000002</v>
      </c>
      <c r="F6" s="160">
        <f>E6/D6</f>
        <v>2.0750000000000002</v>
      </c>
    </row>
    <row r="7" spans="1:31" ht="22.3" customHeight="1" x14ac:dyDescent="0.4">
      <c r="B7" s="118">
        <v>2</v>
      </c>
      <c r="C7" s="119" t="s">
        <v>123</v>
      </c>
      <c r="D7" s="161">
        <f>SUM(MARZO!H56:H57)</f>
        <v>1.25</v>
      </c>
      <c r="E7" s="161">
        <f>MARZO!I58</f>
        <v>1.78</v>
      </c>
      <c r="F7" s="156">
        <f>E7/D7</f>
        <v>1.4239999999999999</v>
      </c>
    </row>
    <row r="8" spans="1:31" ht="22.3" customHeight="1" x14ac:dyDescent="0.4">
      <c r="B8" s="28">
        <v>3</v>
      </c>
      <c r="C8" s="24" t="s">
        <v>39</v>
      </c>
      <c r="D8" s="168">
        <f>SUM(MARZO!H160:H162)</f>
        <v>1.75</v>
      </c>
      <c r="E8" s="168">
        <f>MARZO!I163</f>
        <v>-1.75</v>
      </c>
      <c r="F8" s="66">
        <f>E8/D8</f>
        <v>-1</v>
      </c>
    </row>
    <row r="9" spans="1:31" ht="22.3" customHeight="1" x14ac:dyDescent="0.4">
      <c r="B9" s="82">
        <v>4</v>
      </c>
      <c r="C9" s="83" t="s">
        <v>35</v>
      </c>
      <c r="D9" s="169">
        <v>0</v>
      </c>
      <c r="E9" s="169">
        <v>0</v>
      </c>
      <c r="F9" s="84">
        <v>0</v>
      </c>
    </row>
    <row r="10" spans="1:31" ht="22.3" customHeight="1" x14ac:dyDescent="0.4">
      <c r="B10" s="118">
        <v>5</v>
      </c>
      <c r="C10" s="119" t="s">
        <v>22</v>
      </c>
      <c r="D10" s="161">
        <f>ABRIL!F133</f>
        <v>1.5</v>
      </c>
      <c r="E10" s="161">
        <f>ABRIL!I133</f>
        <v>0.91999999999999993</v>
      </c>
      <c r="F10" s="156">
        <f t="shared" ref="F10:F17" si="0">E10/D10</f>
        <v>0.61333333333333329</v>
      </c>
    </row>
    <row r="11" spans="1:31" ht="22.3" customHeight="1" x14ac:dyDescent="0.4">
      <c r="B11" s="28">
        <v>6</v>
      </c>
      <c r="C11" s="24" t="s">
        <v>40</v>
      </c>
      <c r="D11" s="168">
        <f>MAYO!F65</f>
        <v>4.5</v>
      </c>
      <c r="E11" s="168">
        <f>MAYO!I65</f>
        <v>-0.18000000000000016</v>
      </c>
      <c r="F11" s="66">
        <f t="shared" si="0"/>
        <v>-4.0000000000000036E-2</v>
      </c>
    </row>
    <row r="12" spans="1:31" ht="22.3" customHeight="1" x14ac:dyDescent="0.4">
      <c r="B12" s="28">
        <v>7</v>
      </c>
      <c r="C12" s="24" t="s">
        <v>124</v>
      </c>
      <c r="D12" s="168">
        <f>MAYO!F184</f>
        <v>4</v>
      </c>
      <c r="E12" s="168">
        <f>MAYO!I184</f>
        <v>-1.9</v>
      </c>
      <c r="F12" s="66">
        <f t="shared" si="0"/>
        <v>-0.47499999999999998</v>
      </c>
    </row>
    <row r="13" spans="1:31" ht="22.3" customHeight="1" x14ac:dyDescent="0.4">
      <c r="B13" s="28">
        <v>8</v>
      </c>
      <c r="C13" s="24" t="s">
        <v>43</v>
      </c>
      <c r="D13" s="168">
        <f>JUNIO!F70</f>
        <v>1</v>
      </c>
      <c r="E13" s="168">
        <f>JUNIO!I70</f>
        <v>-1</v>
      </c>
      <c r="F13" s="66">
        <f t="shared" si="0"/>
        <v>-1</v>
      </c>
    </row>
    <row r="14" spans="1:31" ht="22.3" customHeight="1" x14ac:dyDescent="0.4">
      <c r="B14" s="28">
        <v>9</v>
      </c>
      <c r="C14" s="24" t="s">
        <v>28</v>
      </c>
      <c r="D14" s="168">
        <f>JUNIO!F129</f>
        <v>2.25</v>
      </c>
      <c r="E14" s="168">
        <f>JUNIO!I129</f>
        <v>-0.3899999999999999</v>
      </c>
      <c r="F14" s="66">
        <f t="shared" si="0"/>
        <v>-0.17333333333333328</v>
      </c>
    </row>
    <row r="15" spans="1:31" ht="22.3" customHeight="1" x14ac:dyDescent="0.4">
      <c r="B15" s="118">
        <v>10</v>
      </c>
      <c r="C15" s="119" t="s">
        <v>27</v>
      </c>
      <c r="D15" s="161">
        <f>JUNIO!F200</f>
        <v>4</v>
      </c>
      <c r="E15" s="161">
        <f>JUNIO!I200</f>
        <v>0.50999999999999979</v>
      </c>
      <c r="F15" s="156">
        <f t="shared" si="0"/>
        <v>0.12749999999999995</v>
      </c>
    </row>
    <row r="16" spans="1:31" ht="22.3" customHeight="1" x14ac:dyDescent="0.4">
      <c r="B16" s="118">
        <v>11</v>
      </c>
      <c r="C16" s="119" t="s">
        <v>42</v>
      </c>
      <c r="D16" s="161">
        <f>JULIO!F61</f>
        <v>0.75</v>
      </c>
      <c r="E16" s="161">
        <f>JULIO!I61</f>
        <v>2.0249999999999999</v>
      </c>
      <c r="F16" s="156">
        <f t="shared" si="0"/>
        <v>2.6999999999999997</v>
      </c>
    </row>
    <row r="17" spans="2:6" ht="22.3" customHeight="1" x14ac:dyDescent="0.4">
      <c r="B17" s="118">
        <v>12</v>
      </c>
      <c r="C17" s="119" t="s">
        <v>125</v>
      </c>
      <c r="D17" s="161">
        <f>JULIO!F94</f>
        <v>3</v>
      </c>
      <c r="E17" s="161">
        <f>JULIO!I94</f>
        <v>1.3000000000000003</v>
      </c>
      <c r="F17" s="156">
        <f t="shared" si="0"/>
        <v>0.4333333333333334</v>
      </c>
    </row>
    <row r="18" spans="2:6" ht="22.3" customHeight="1" x14ac:dyDescent="0.4">
      <c r="B18" s="82">
        <v>13</v>
      </c>
      <c r="C18" s="83" t="s">
        <v>23</v>
      </c>
      <c r="D18" s="169">
        <v>0</v>
      </c>
      <c r="E18" s="169">
        <v>0</v>
      </c>
      <c r="F18" s="84">
        <v>0</v>
      </c>
    </row>
    <row r="19" spans="2:6" ht="22.3" customHeight="1" x14ac:dyDescent="0.4">
      <c r="B19" s="82">
        <v>14</v>
      </c>
      <c r="C19" s="83" t="s">
        <v>25</v>
      </c>
      <c r="D19" s="169">
        <v>0</v>
      </c>
      <c r="E19" s="169">
        <v>0</v>
      </c>
      <c r="F19" s="84">
        <v>0</v>
      </c>
    </row>
    <row r="20" spans="2:6" ht="22.3" customHeight="1" x14ac:dyDescent="0.4">
      <c r="B20" s="118">
        <v>15</v>
      </c>
      <c r="C20" s="119" t="s">
        <v>41</v>
      </c>
      <c r="D20" s="161">
        <f>SEPTIEMBRE!F54</f>
        <v>2.25</v>
      </c>
      <c r="E20" s="161">
        <f>SEPTIEMBRE!I54</f>
        <v>0.5</v>
      </c>
      <c r="F20" s="156">
        <f>E20/D20</f>
        <v>0.22222222222222221</v>
      </c>
    </row>
    <row r="21" spans="2:6" ht="22.3" customHeight="1" x14ac:dyDescent="0.4">
      <c r="B21" s="82">
        <v>16</v>
      </c>
      <c r="C21" s="83" t="s">
        <v>44</v>
      </c>
      <c r="D21" s="169">
        <v>0</v>
      </c>
      <c r="E21" s="169">
        <v>0</v>
      </c>
      <c r="F21" s="84">
        <v>0</v>
      </c>
    </row>
    <row r="22" spans="2:6" ht="22.3" customHeight="1" x14ac:dyDescent="0.4">
      <c r="B22" s="28">
        <v>17</v>
      </c>
      <c r="C22" s="24" t="s">
        <v>17</v>
      </c>
      <c r="D22" s="168">
        <f>SEPTIEMBRE!F137</f>
        <v>1.75</v>
      </c>
      <c r="E22" s="168">
        <f>SEPTIEMBRE!I137</f>
        <v>-3.0000000000000027E-2</v>
      </c>
      <c r="F22" s="66">
        <f>(E22/D22)</f>
        <v>-1.7142857142857158E-2</v>
      </c>
    </row>
    <row r="23" spans="2:6" ht="22.3" customHeight="1" x14ac:dyDescent="0.4">
      <c r="B23" s="28">
        <v>18</v>
      </c>
      <c r="C23" s="24" t="s">
        <v>45</v>
      </c>
      <c r="D23" s="168">
        <f>OCTUBRE!F39</f>
        <v>3</v>
      </c>
      <c r="E23" s="168">
        <f>OCTUBRE!I39</f>
        <v>-0.85999999999999988</v>
      </c>
      <c r="F23" s="66">
        <f>(E23/D23)</f>
        <v>-0.28666666666666663</v>
      </c>
    </row>
    <row r="24" spans="2:6" ht="22.3" customHeight="1" x14ac:dyDescent="0.4">
      <c r="B24" s="28">
        <v>19</v>
      </c>
      <c r="C24" s="24" t="s">
        <v>16</v>
      </c>
      <c r="D24" s="168">
        <f>OCTUBRE!F89</f>
        <v>0.6</v>
      </c>
      <c r="E24" s="168">
        <f>OCTUBRE!I89</f>
        <v>-0.6</v>
      </c>
      <c r="F24" s="66">
        <f>(E24/D24)</f>
        <v>-1</v>
      </c>
    </row>
    <row r="25" spans="2:6" ht="22.3" customHeight="1" x14ac:dyDescent="0.4">
      <c r="B25" s="82">
        <v>20</v>
      </c>
      <c r="C25" s="83" t="s">
        <v>47</v>
      </c>
      <c r="D25" s="169">
        <v>0</v>
      </c>
      <c r="E25" s="169">
        <v>0</v>
      </c>
      <c r="F25" s="84">
        <v>0</v>
      </c>
    </row>
    <row r="26" spans="2:6" ht="22.3" customHeight="1" x14ac:dyDescent="0.4">
      <c r="B26" s="274">
        <v>21</v>
      </c>
      <c r="C26" s="275" t="s">
        <v>38</v>
      </c>
      <c r="D26" s="303">
        <f>NOVIEMBRE!F38</f>
        <v>1.75</v>
      </c>
      <c r="E26" s="303">
        <f>NOVIEMBRE!I38</f>
        <v>-1.75</v>
      </c>
      <c r="F26" s="304">
        <f>E26/D26</f>
        <v>-1</v>
      </c>
    </row>
    <row r="27" spans="2:6" ht="22.3" customHeight="1" x14ac:dyDescent="0.4">
      <c r="B27" s="274">
        <v>22</v>
      </c>
      <c r="C27" s="275" t="s">
        <v>126</v>
      </c>
      <c r="D27" s="303">
        <f>NOVIEMBRE!F61</f>
        <v>0.6</v>
      </c>
      <c r="E27" s="303">
        <f>NOVIEMBRE!I61</f>
        <v>-0.6</v>
      </c>
      <c r="F27" s="304">
        <f>E27/D27</f>
        <v>-1</v>
      </c>
    </row>
    <row r="28" spans="2:6" ht="22.3" customHeight="1" thickBot="1" x14ac:dyDescent="0.45">
      <c r="B28" s="336" t="s">
        <v>93</v>
      </c>
      <c r="C28" s="337"/>
      <c r="D28" s="309"/>
      <c r="E28" s="309"/>
      <c r="F28" s="308"/>
    </row>
  </sheetData>
  <mergeCells count="3">
    <mergeCell ref="B2:F2"/>
    <mergeCell ref="B5:C5"/>
    <mergeCell ref="B28:C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60BF-E87F-43A2-AB27-59B402601C72}">
  <sheetPr codeName="Hoja6"/>
  <dimension ref="A1:AE28"/>
  <sheetViews>
    <sheetView workbookViewId="0">
      <selection activeCell="F4" sqref="F4"/>
    </sheetView>
  </sheetViews>
  <sheetFormatPr baseColWidth="10" defaultColWidth="11.07421875" defaultRowHeight="22.3" customHeight="1" x14ac:dyDescent="0.4"/>
  <cols>
    <col min="1" max="1" width="4.69140625" style="39" customWidth="1"/>
    <col min="2" max="2" width="3.921875" style="39" bestFit="1" customWidth="1"/>
    <col min="3" max="3" width="37.3828125" style="39" customWidth="1"/>
    <col min="4" max="4" width="5.3046875" style="46" hidden="1" customWidth="1"/>
    <col min="5" max="5" width="16.53515625" style="46" bestFit="1" customWidth="1"/>
    <col min="6" max="6" width="16.84375" style="39" bestFit="1" customWidth="1"/>
    <col min="7" max="7" width="4.69140625" style="39" customWidth="1"/>
    <col min="8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87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5" t="s">
        <v>3</v>
      </c>
    </row>
    <row r="5" spans="1:31" s="53" customFormat="1" ht="28" customHeight="1" thickBot="1" x14ac:dyDescent="0.45">
      <c r="B5" s="328" t="s">
        <v>82</v>
      </c>
      <c r="C5" s="329"/>
      <c r="D5" s="143">
        <f>SUM(D6:D28)</f>
        <v>34.400000000000006</v>
      </c>
      <c r="E5" s="143">
        <f>SUM(E6:E28)</f>
        <v>3.1475000000000009</v>
      </c>
      <c r="F5" s="64">
        <f>E5/D5</f>
        <v>9.1497093023255829E-2</v>
      </c>
    </row>
    <row r="6" spans="1:31" ht="22.3" customHeight="1" x14ac:dyDescent="0.4">
      <c r="B6" s="88">
        <v>1</v>
      </c>
      <c r="C6" s="89" t="s">
        <v>46</v>
      </c>
      <c r="D6" s="162">
        <f>SUM(MARZO!H29:H30)</f>
        <v>1.5</v>
      </c>
      <c r="E6" s="162">
        <f>MARZO!I31</f>
        <v>-0.30000000000000004</v>
      </c>
      <c r="F6" s="163">
        <f>E6/D6</f>
        <v>-0.20000000000000004</v>
      </c>
    </row>
    <row r="7" spans="1:31" ht="22.3" customHeight="1" x14ac:dyDescent="0.4">
      <c r="B7" s="118">
        <v>2</v>
      </c>
      <c r="C7" s="119" t="s">
        <v>123</v>
      </c>
      <c r="D7" s="161">
        <f>SUM(MARZO!H64:H66)</f>
        <v>1.5</v>
      </c>
      <c r="E7" s="161">
        <f>MARZO!I67</f>
        <v>1.9850000000000001</v>
      </c>
      <c r="F7" s="156">
        <f>E7/D7</f>
        <v>1.3233333333333335</v>
      </c>
    </row>
    <row r="8" spans="1:31" ht="22.3" customHeight="1" x14ac:dyDescent="0.4">
      <c r="B8" s="28">
        <v>3</v>
      </c>
      <c r="C8" s="24" t="s">
        <v>39</v>
      </c>
      <c r="D8" s="168">
        <f>SUM(MARZO!H169:H171)</f>
        <v>2</v>
      </c>
      <c r="E8" s="168">
        <f>MARZO!I172</f>
        <v>-2</v>
      </c>
      <c r="F8" s="66">
        <f>E8/D8</f>
        <v>-1</v>
      </c>
    </row>
    <row r="9" spans="1:31" ht="22.3" customHeight="1" x14ac:dyDescent="0.4">
      <c r="B9" s="82">
        <v>4</v>
      </c>
      <c r="C9" s="83" t="s">
        <v>35</v>
      </c>
      <c r="D9" s="169">
        <v>0</v>
      </c>
      <c r="E9" s="169">
        <v>0</v>
      </c>
      <c r="F9" s="84">
        <v>0</v>
      </c>
    </row>
    <row r="10" spans="1:31" ht="22.3" customHeight="1" x14ac:dyDescent="0.4">
      <c r="B10" s="118">
        <v>5</v>
      </c>
      <c r="C10" s="119" t="s">
        <v>22</v>
      </c>
      <c r="D10" s="161">
        <f>ABRIL!F142</f>
        <v>2.5</v>
      </c>
      <c r="E10" s="161">
        <f>ABRIL!I142</f>
        <v>5.0000000000000044E-2</v>
      </c>
      <c r="F10" s="156">
        <f>E10/D10</f>
        <v>2.0000000000000018E-2</v>
      </c>
    </row>
    <row r="11" spans="1:31" ht="22.3" customHeight="1" x14ac:dyDescent="0.4">
      <c r="B11" s="118">
        <v>6</v>
      </c>
      <c r="C11" s="119" t="s">
        <v>40</v>
      </c>
      <c r="D11" s="161">
        <f>MAYO!F75</f>
        <v>2.5</v>
      </c>
      <c r="E11" s="161">
        <f>MAYO!I75</f>
        <v>0.84000000000000008</v>
      </c>
      <c r="F11" s="156">
        <f>E11/D11</f>
        <v>0.33600000000000002</v>
      </c>
    </row>
    <row r="12" spans="1:31" ht="22.3" customHeight="1" x14ac:dyDescent="0.4">
      <c r="B12" s="118">
        <v>7</v>
      </c>
      <c r="C12" s="119" t="s">
        <v>124</v>
      </c>
      <c r="D12" s="161">
        <f>MAYO!F191</f>
        <v>1</v>
      </c>
      <c r="E12" s="161">
        <f>MAYO!I191</f>
        <v>1.1200000000000001</v>
      </c>
      <c r="F12" s="156">
        <f>E12/D12</f>
        <v>1.1200000000000001</v>
      </c>
    </row>
    <row r="13" spans="1:31" ht="22.3" customHeight="1" x14ac:dyDescent="0.4">
      <c r="B13" s="28">
        <v>8</v>
      </c>
      <c r="C13" s="24" t="s">
        <v>43</v>
      </c>
      <c r="D13" s="168">
        <f>JUNIO!F80</f>
        <v>1.85</v>
      </c>
      <c r="E13" s="168">
        <f>JUNIO!I80</f>
        <v>-0.12500000000000011</v>
      </c>
      <c r="F13" s="66">
        <f>E13/D13</f>
        <v>-6.7567567567567627E-2</v>
      </c>
    </row>
    <row r="14" spans="1:31" ht="22.3" customHeight="1" x14ac:dyDescent="0.4">
      <c r="B14" s="118">
        <v>9</v>
      </c>
      <c r="C14" s="119" t="s">
        <v>28</v>
      </c>
      <c r="D14" s="161">
        <f>JUNIO!F139</f>
        <v>2.35</v>
      </c>
      <c r="E14" s="161">
        <f>JUNIO!I139</f>
        <v>0.63</v>
      </c>
      <c r="F14" s="156">
        <f>E14/D14</f>
        <v>0.26808510638297872</v>
      </c>
    </row>
    <row r="15" spans="1:31" ht="22.3" customHeight="1" x14ac:dyDescent="0.4">
      <c r="B15" s="82">
        <v>10</v>
      </c>
      <c r="C15" s="83" t="s">
        <v>27</v>
      </c>
      <c r="D15" s="169">
        <v>0</v>
      </c>
      <c r="E15" s="169">
        <v>0</v>
      </c>
      <c r="F15" s="84">
        <v>0</v>
      </c>
    </row>
    <row r="16" spans="1:31" ht="22.3" customHeight="1" x14ac:dyDescent="0.4">
      <c r="B16" s="118">
        <v>11</v>
      </c>
      <c r="C16" s="119" t="s">
        <v>42</v>
      </c>
      <c r="D16" s="161">
        <f>JULIO!F68</f>
        <v>0.5</v>
      </c>
      <c r="E16" s="161">
        <f>JULIO!I68</f>
        <v>1.6600000000000001</v>
      </c>
      <c r="F16" s="156">
        <f>E16/D16</f>
        <v>3.3200000000000003</v>
      </c>
    </row>
    <row r="17" spans="2:6" ht="22.3" customHeight="1" x14ac:dyDescent="0.4">
      <c r="B17" s="28">
        <v>12</v>
      </c>
      <c r="C17" s="24" t="s">
        <v>125</v>
      </c>
      <c r="D17" s="168">
        <f>JULIO!F103</f>
        <v>3</v>
      </c>
      <c r="E17" s="168">
        <f>JULIO!I103</f>
        <v>-0.75</v>
      </c>
      <c r="F17" s="66">
        <f>E17/D17</f>
        <v>-0.25</v>
      </c>
    </row>
    <row r="18" spans="2:6" ht="22.3" customHeight="1" x14ac:dyDescent="0.4">
      <c r="B18" s="82">
        <v>13</v>
      </c>
      <c r="C18" s="83" t="s">
        <v>23</v>
      </c>
      <c r="D18" s="169">
        <v>0</v>
      </c>
      <c r="E18" s="169">
        <v>0</v>
      </c>
      <c r="F18" s="84">
        <v>0</v>
      </c>
    </row>
    <row r="19" spans="2:6" ht="22.3" customHeight="1" x14ac:dyDescent="0.4">
      <c r="B19" s="118">
        <v>14</v>
      </c>
      <c r="C19" s="119" t="s">
        <v>25</v>
      </c>
      <c r="D19" s="161">
        <f>AGOSTO!F61</f>
        <v>0.75</v>
      </c>
      <c r="E19" s="161">
        <f>AGOSTO!I61</f>
        <v>0.63500000000000001</v>
      </c>
      <c r="F19" s="156">
        <f t="shared" ref="F19:F28" si="0">E19/D19</f>
        <v>0.84666666666666668</v>
      </c>
    </row>
    <row r="20" spans="2:6" ht="22.3" customHeight="1" x14ac:dyDescent="0.4">
      <c r="B20" s="28">
        <v>15</v>
      </c>
      <c r="C20" s="24" t="s">
        <v>41</v>
      </c>
      <c r="D20" s="168">
        <f>SEPTIEMBRE!F61</f>
        <v>0.5</v>
      </c>
      <c r="E20" s="168">
        <f>SEPTIEMBRE!I61</f>
        <v>-0.5</v>
      </c>
      <c r="F20" s="66">
        <f t="shared" si="0"/>
        <v>-1</v>
      </c>
    </row>
    <row r="21" spans="2:6" ht="22.3" customHeight="1" x14ac:dyDescent="0.4">
      <c r="B21" s="118">
        <v>16</v>
      </c>
      <c r="C21" s="119" t="s">
        <v>44</v>
      </c>
      <c r="D21" s="161">
        <f>SEPTIEMBRE!F83</f>
        <v>2.25</v>
      </c>
      <c r="E21" s="161">
        <f>SEPTIEMBRE!I83</f>
        <v>1.4824999999999999</v>
      </c>
      <c r="F21" s="156">
        <f t="shared" si="0"/>
        <v>0.65888888888888886</v>
      </c>
    </row>
    <row r="22" spans="2:6" ht="22.3" customHeight="1" x14ac:dyDescent="0.4">
      <c r="B22" s="28">
        <v>17</v>
      </c>
      <c r="C22" s="24" t="s">
        <v>17</v>
      </c>
      <c r="D22" s="168">
        <f>SEPTIEMBRE!F146</f>
        <v>1.75</v>
      </c>
      <c r="E22" s="168">
        <f>SEPTIEMBRE!I146</f>
        <v>-9.000000000000008E-2</v>
      </c>
      <c r="F22" s="66">
        <f t="shared" si="0"/>
        <v>-5.1428571428571476E-2</v>
      </c>
    </row>
    <row r="23" spans="2:6" ht="22.3" customHeight="1" x14ac:dyDescent="0.4">
      <c r="B23" s="118">
        <v>18</v>
      </c>
      <c r="C23" s="119" t="s">
        <v>45</v>
      </c>
      <c r="D23" s="161">
        <f>OCTUBRE!F46</f>
        <v>1</v>
      </c>
      <c r="E23" s="161">
        <f>OCTUBRE!I46</f>
        <v>1.17</v>
      </c>
      <c r="F23" s="156">
        <f t="shared" si="0"/>
        <v>1.17</v>
      </c>
    </row>
    <row r="24" spans="2:6" ht="22.3" customHeight="1" x14ac:dyDescent="0.4">
      <c r="B24" s="28">
        <v>19</v>
      </c>
      <c r="C24" s="24" t="s">
        <v>16</v>
      </c>
      <c r="D24" s="168">
        <f>OCTUBRE!F101</f>
        <v>3.6</v>
      </c>
      <c r="E24" s="168">
        <f>OCTUBRE!I101</f>
        <v>-0.81</v>
      </c>
      <c r="F24" s="66">
        <f t="shared" si="0"/>
        <v>-0.22500000000000001</v>
      </c>
    </row>
    <row r="25" spans="2:6" ht="22.3" customHeight="1" x14ac:dyDescent="0.4">
      <c r="B25" s="28">
        <v>20</v>
      </c>
      <c r="C25" s="24" t="s">
        <v>47</v>
      </c>
      <c r="D25" s="168">
        <f>OCTUBRE!F143</f>
        <v>1.6</v>
      </c>
      <c r="E25" s="168">
        <f>OCTUBRE!I143</f>
        <v>-1.6</v>
      </c>
      <c r="F25" s="66">
        <f t="shared" si="0"/>
        <v>-1</v>
      </c>
    </row>
    <row r="26" spans="2:6" ht="22.3" customHeight="1" x14ac:dyDescent="0.4">
      <c r="B26" s="186">
        <v>21</v>
      </c>
      <c r="C26" s="187" t="s">
        <v>38</v>
      </c>
      <c r="D26" s="305">
        <f>NOVIEMBRE!F45</f>
        <v>0.5</v>
      </c>
      <c r="E26" s="305">
        <f>NOVIEMBRE!I45</f>
        <v>3.5</v>
      </c>
      <c r="F26" s="156">
        <f t="shared" si="0"/>
        <v>7</v>
      </c>
    </row>
    <row r="27" spans="2:6" ht="22.3" customHeight="1" x14ac:dyDescent="0.4">
      <c r="B27" s="274">
        <v>22</v>
      </c>
      <c r="C27" s="275" t="s">
        <v>126</v>
      </c>
      <c r="D27" s="303">
        <f>NOVIEMBRE!F71</f>
        <v>2.25</v>
      </c>
      <c r="E27" s="303">
        <f>NOVIEMBRE!I71</f>
        <v>-2.25</v>
      </c>
      <c r="F27" s="66">
        <f t="shared" si="0"/>
        <v>-1</v>
      </c>
    </row>
    <row r="28" spans="2:6" ht="22.3" customHeight="1" thickBot="1" x14ac:dyDescent="0.45">
      <c r="B28" s="332" t="s">
        <v>93</v>
      </c>
      <c r="C28" s="333"/>
      <c r="D28" s="268">
        <f>'LARGO PLAZO'!F32</f>
        <v>1.5</v>
      </c>
      <c r="E28" s="268">
        <f>'LARGO PLAZO'!I32</f>
        <v>-1.5</v>
      </c>
      <c r="F28" s="281">
        <f t="shared" si="0"/>
        <v>-1</v>
      </c>
    </row>
  </sheetData>
  <mergeCells count="3">
    <mergeCell ref="B2:F2"/>
    <mergeCell ref="B5:C5"/>
    <mergeCell ref="B28:C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F2C7-43AB-4300-8485-D11D060661EB}">
  <sheetPr codeName="Hoja7"/>
  <dimension ref="A1:AE22"/>
  <sheetViews>
    <sheetView topLeftCell="A16" zoomScale="85" zoomScaleNormal="85" workbookViewId="0">
      <selection activeCell="F9" sqref="F9"/>
    </sheetView>
  </sheetViews>
  <sheetFormatPr baseColWidth="10" defaultColWidth="11.07421875" defaultRowHeight="22.3" customHeight="1" x14ac:dyDescent="0.4"/>
  <cols>
    <col min="1" max="1" width="5.23046875" style="39" customWidth="1"/>
    <col min="2" max="2" width="3.921875" style="39" bestFit="1" customWidth="1"/>
    <col min="3" max="3" width="38" style="39" customWidth="1"/>
    <col min="4" max="4" width="4.3828125" style="46" hidden="1" customWidth="1"/>
    <col min="5" max="5" width="16.921875" style="46" customWidth="1"/>
    <col min="6" max="6" width="16.84375" style="39" bestFit="1" customWidth="1"/>
    <col min="7" max="7" width="6.3828125" style="39" customWidth="1"/>
    <col min="8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196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5" t="s">
        <v>3</v>
      </c>
    </row>
    <row r="5" spans="1:31" s="53" customFormat="1" ht="28" customHeight="1" thickBot="1" x14ac:dyDescent="0.45">
      <c r="B5" s="328" t="s">
        <v>82</v>
      </c>
      <c r="C5" s="329"/>
      <c r="D5" s="143">
        <f>SUM(D6:D22)</f>
        <v>37.900000000000006</v>
      </c>
      <c r="E5" s="143">
        <f>SUM(E6:E22)</f>
        <v>36</v>
      </c>
      <c r="F5" s="64">
        <f>(E5/D5)</f>
        <v>0.94986807387862782</v>
      </c>
    </row>
    <row r="6" spans="1:31" ht="22.3" customHeight="1" x14ac:dyDescent="0.4">
      <c r="B6" s="157">
        <v>1</v>
      </c>
      <c r="C6" s="158" t="s">
        <v>49</v>
      </c>
      <c r="D6" s="159">
        <f>SUM(MARZO!H37:H38)</f>
        <v>2</v>
      </c>
      <c r="E6" s="159">
        <f>MARZO!I39</f>
        <v>3.6399999999999997</v>
      </c>
      <c r="F6" s="160">
        <f t="shared" ref="F6:F12" si="0">E6/D6</f>
        <v>1.8199999999999998</v>
      </c>
    </row>
    <row r="7" spans="1:31" ht="22.3" customHeight="1" x14ac:dyDescent="0.4">
      <c r="B7" s="118">
        <v>2</v>
      </c>
      <c r="C7" s="119" t="s">
        <v>127</v>
      </c>
      <c r="D7" s="161">
        <f>SUM(MARZO!H97:H101)</f>
        <v>6.5</v>
      </c>
      <c r="E7" s="161">
        <f>MARZO!I102</f>
        <v>7.1400000000000006</v>
      </c>
      <c r="F7" s="156">
        <f t="shared" si="0"/>
        <v>1.0984615384615386</v>
      </c>
    </row>
    <row r="8" spans="1:31" ht="22.3" customHeight="1" x14ac:dyDescent="0.4">
      <c r="B8" s="118">
        <v>3</v>
      </c>
      <c r="C8" s="119" t="s">
        <v>50</v>
      </c>
      <c r="D8" s="161">
        <f>ABRIL!F80</f>
        <v>3</v>
      </c>
      <c r="E8" s="161">
        <f>ABRIL!I80</f>
        <v>3.8</v>
      </c>
      <c r="F8" s="156">
        <f t="shared" si="0"/>
        <v>1.2666666666666666</v>
      </c>
    </row>
    <row r="9" spans="1:31" ht="22.3" customHeight="1" x14ac:dyDescent="0.4">
      <c r="B9" s="118">
        <v>4</v>
      </c>
      <c r="C9" s="119" t="s">
        <v>51</v>
      </c>
      <c r="D9" s="161">
        <f>MAYO!F43</f>
        <v>3</v>
      </c>
      <c r="E9" s="161">
        <f>MAYO!I43</f>
        <v>3.585</v>
      </c>
      <c r="F9" s="156">
        <f t="shared" si="0"/>
        <v>1.1950000000000001</v>
      </c>
    </row>
    <row r="10" spans="1:31" ht="22.3" customHeight="1" x14ac:dyDescent="0.4">
      <c r="B10" s="118">
        <v>5</v>
      </c>
      <c r="C10" s="119" t="s">
        <v>52</v>
      </c>
      <c r="D10" s="161">
        <f>MAYO!F82</f>
        <v>1</v>
      </c>
      <c r="E10" s="161">
        <f>MAYO!I82</f>
        <v>1.4</v>
      </c>
      <c r="F10" s="156">
        <f t="shared" si="0"/>
        <v>1.4</v>
      </c>
    </row>
    <row r="11" spans="1:31" ht="22.3" customHeight="1" x14ac:dyDescent="0.4">
      <c r="B11" s="28">
        <v>6</v>
      </c>
      <c r="C11" s="24" t="s">
        <v>53</v>
      </c>
      <c r="D11" s="168">
        <f>MAYO!F209</f>
        <v>6.8000000000000007</v>
      </c>
      <c r="E11" s="168">
        <f>MAYO!I209</f>
        <v>-0.48000000000000043</v>
      </c>
      <c r="F11" s="66">
        <f t="shared" si="0"/>
        <v>-7.0588235294117702E-2</v>
      </c>
    </row>
    <row r="12" spans="1:31" ht="22.3" customHeight="1" x14ac:dyDescent="0.4">
      <c r="B12" s="28">
        <v>7</v>
      </c>
      <c r="C12" s="24" t="s">
        <v>54</v>
      </c>
      <c r="D12" s="168">
        <f>JUNIO!F52</f>
        <v>1.6</v>
      </c>
      <c r="E12" s="168">
        <f>JUNIO!I52</f>
        <v>-9.9999999999999978E-2</v>
      </c>
      <c r="F12" s="66">
        <f t="shared" si="0"/>
        <v>-6.2499999999999986E-2</v>
      </c>
    </row>
    <row r="13" spans="1:31" ht="22.3" customHeight="1" x14ac:dyDescent="0.4">
      <c r="B13" s="82">
        <v>8</v>
      </c>
      <c r="C13" s="83" t="s">
        <v>60</v>
      </c>
      <c r="D13" s="169">
        <v>0</v>
      </c>
      <c r="E13" s="169">
        <v>0</v>
      </c>
      <c r="F13" s="84">
        <v>0</v>
      </c>
    </row>
    <row r="14" spans="1:31" ht="22.3" customHeight="1" x14ac:dyDescent="0.4">
      <c r="B14" s="118">
        <v>9</v>
      </c>
      <c r="C14" s="119" t="s">
        <v>55</v>
      </c>
      <c r="D14" s="161">
        <f>JUNIO!F149</f>
        <v>1.5</v>
      </c>
      <c r="E14" s="161">
        <f>JUNIO!I149</f>
        <v>0.19999999999999996</v>
      </c>
      <c r="F14" s="156">
        <f t="shared" ref="F14:F19" si="1">E14/D14</f>
        <v>0.1333333333333333</v>
      </c>
    </row>
    <row r="15" spans="1:31" ht="22.3" customHeight="1" x14ac:dyDescent="0.4">
      <c r="B15" s="118">
        <v>10</v>
      </c>
      <c r="C15" s="119" t="s">
        <v>57</v>
      </c>
      <c r="D15" s="161">
        <f>JULIO!F35</f>
        <v>1</v>
      </c>
      <c r="E15" s="161">
        <f>JULIO!I35</f>
        <v>1.02</v>
      </c>
      <c r="F15" s="156">
        <f t="shared" si="1"/>
        <v>1.02</v>
      </c>
    </row>
    <row r="16" spans="1:31" ht="22.3" customHeight="1" x14ac:dyDescent="0.4">
      <c r="B16" s="28">
        <v>11</v>
      </c>
      <c r="C16" s="24" t="s">
        <v>58</v>
      </c>
      <c r="D16" s="168">
        <f>JULIO!F76</f>
        <v>1.5</v>
      </c>
      <c r="E16" s="168">
        <f>JULIO!I76</f>
        <v>-1.5</v>
      </c>
      <c r="F16" s="66">
        <f t="shared" si="1"/>
        <v>-1</v>
      </c>
    </row>
    <row r="17" spans="2:6" ht="22.3" customHeight="1" x14ac:dyDescent="0.4">
      <c r="B17" s="118">
        <v>12</v>
      </c>
      <c r="C17" s="119" t="s">
        <v>59</v>
      </c>
      <c r="D17" s="161">
        <f>JULIO!F111</f>
        <v>1.5</v>
      </c>
      <c r="E17" s="161">
        <f>JULIO!I111</f>
        <v>3.5449999999999999</v>
      </c>
      <c r="F17" s="156">
        <f t="shared" si="1"/>
        <v>2.3633333333333333</v>
      </c>
    </row>
    <row r="18" spans="2:6" ht="22.3" customHeight="1" x14ac:dyDescent="0.4">
      <c r="B18" s="118">
        <v>13</v>
      </c>
      <c r="C18" s="119" t="s">
        <v>56</v>
      </c>
      <c r="D18" s="161">
        <f>JULIO!F150</f>
        <v>2.5</v>
      </c>
      <c r="E18" s="161">
        <f>JULIO!I150</f>
        <v>5.004999999999999</v>
      </c>
      <c r="F18" s="156">
        <f t="shared" si="1"/>
        <v>2.0019999999999998</v>
      </c>
    </row>
    <row r="19" spans="2:6" ht="22.3" customHeight="1" x14ac:dyDescent="0.4">
      <c r="B19" s="118">
        <v>14</v>
      </c>
      <c r="C19" s="119" t="s">
        <v>61</v>
      </c>
      <c r="D19" s="161">
        <f>AGOSTO!F43</f>
        <v>1.5</v>
      </c>
      <c r="E19" s="161">
        <f>AGOSTO!I43</f>
        <v>4.9950000000000001</v>
      </c>
      <c r="F19" s="156">
        <f t="shared" si="1"/>
        <v>3.33</v>
      </c>
    </row>
    <row r="20" spans="2:6" ht="22.3" customHeight="1" x14ac:dyDescent="0.4">
      <c r="B20" s="82">
        <v>15</v>
      </c>
      <c r="C20" s="83" t="s">
        <v>62</v>
      </c>
      <c r="D20" s="169">
        <v>0</v>
      </c>
      <c r="E20" s="169">
        <v>0</v>
      </c>
      <c r="F20" s="84">
        <v>0</v>
      </c>
    </row>
    <row r="21" spans="2:6" ht="22.3" customHeight="1" x14ac:dyDescent="0.4">
      <c r="B21" s="28">
        <v>16</v>
      </c>
      <c r="C21" s="24" t="s">
        <v>63</v>
      </c>
      <c r="D21" s="168">
        <f>AGOSTO!F90</f>
        <v>1.5</v>
      </c>
      <c r="E21" s="168">
        <f>AGOSTO!I90</f>
        <v>-1.5</v>
      </c>
      <c r="F21" s="66">
        <f t="shared" ref="F21:F22" si="2">E21/D21</f>
        <v>-1</v>
      </c>
    </row>
    <row r="22" spans="2:6" ht="22.3" customHeight="1" thickBot="1" x14ac:dyDescent="0.45">
      <c r="B22" s="338" t="s">
        <v>93</v>
      </c>
      <c r="C22" s="339"/>
      <c r="D22" s="269">
        <f>'LARGO PLAZO'!F39</f>
        <v>3</v>
      </c>
      <c r="E22" s="269">
        <f>'LARGO PLAZO'!I39</f>
        <v>5.25</v>
      </c>
      <c r="F22" s="279">
        <f t="shared" si="2"/>
        <v>1.75</v>
      </c>
    </row>
  </sheetData>
  <mergeCells count="3">
    <mergeCell ref="B2:F2"/>
    <mergeCell ref="B5:C5"/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6FC0-4AA1-47D5-B39A-542E1758E93E}">
  <dimension ref="A1:AE6"/>
  <sheetViews>
    <sheetView workbookViewId="0">
      <selection activeCell="B3" sqref="B3"/>
    </sheetView>
  </sheetViews>
  <sheetFormatPr baseColWidth="10" defaultColWidth="11.07421875" defaultRowHeight="22.3" customHeight="1" x14ac:dyDescent="0.4"/>
  <cols>
    <col min="1" max="1" width="5.23046875" style="39" customWidth="1"/>
    <col min="2" max="2" width="3.921875" style="39" bestFit="1" customWidth="1"/>
    <col min="3" max="3" width="33.15234375" style="39" customWidth="1"/>
    <col min="4" max="4" width="5.69140625" style="46" hidden="1" customWidth="1"/>
    <col min="5" max="5" width="16.921875" style="46" customWidth="1"/>
    <col min="6" max="6" width="18.53515625" style="39" bestFit="1" customWidth="1"/>
    <col min="7" max="16384" width="11.07421875" style="39"/>
  </cols>
  <sheetData>
    <row r="1" spans="1:31" ht="22.3" customHeight="1" thickBot="1" x14ac:dyDescent="0.45"/>
    <row r="2" spans="1:31" s="5" customFormat="1" ht="41.8" customHeight="1" thickBot="1" x14ac:dyDescent="0.45">
      <c r="A2" s="6"/>
      <c r="B2" s="323" t="s">
        <v>451</v>
      </c>
      <c r="C2" s="324"/>
      <c r="D2" s="324"/>
      <c r="E2" s="324"/>
      <c r="F2" s="325"/>
      <c r="G2" s="56"/>
      <c r="H2" s="56"/>
      <c r="I2" s="56"/>
      <c r="J2" s="5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4" customHeight="1" thickBot="1" x14ac:dyDescent="0.45"/>
    <row r="4" spans="1:31" ht="22.3" customHeight="1" thickBot="1" x14ac:dyDescent="0.45">
      <c r="D4" s="60" t="s">
        <v>14</v>
      </c>
      <c r="E4" s="54" t="s">
        <v>11</v>
      </c>
      <c r="F4" s="55" t="s">
        <v>3</v>
      </c>
    </row>
    <row r="5" spans="1:31" s="53" customFormat="1" ht="28" customHeight="1" thickBot="1" x14ac:dyDescent="0.45">
      <c r="B5" s="328" t="s">
        <v>82</v>
      </c>
      <c r="C5" s="329"/>
      <c r="D5" s="143">
        <f>SUM(D6:D6)</f>
        <v>1.1000000000000001</v>
      </c>
      <c r="E5" s="143">
        <f>SUM(E6:E6)</f>
        <v>-1.1000000000000001</v>
      </c>
      <c r="F5" s="64">
        <f>(E5/D5)</f>
        <v>-1</v>
      </c>
    </row>
    <row r="6" spans="1:31" ht="22.3" customHeight="1" thickBot="1" x14ac:dyDescent="0.45">
      <c r="B6" s="173">
        <v>1</v>
      </c>
      <c r="C6" s="174" t="s">
        <v>450</v>
      </c>
      <c r="D6" s="237">
        <f>JUNIO!F107</f>
        <v>1.1000000000000001</v>
      </c>
      <c r="E6" s="237">
        <f>JUNIO!I107</f>
        <v>-1.1000000000000001</v>
      </c>
      <c r="F6" s="238">
        <f t="shared" ref="F6" si="0">E6/D6</f>
        <v>-1</v>
      </c>
    </row>
  </sheetData>
  <mergeCells count="2">
    <mergeCell ref="B2:F2"/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25E1-62EA-48CB-BEC3-800024141306}">
  <dimension ref="A1:AD153"/>
  <sheetViews>
    <sheetView topLeftCell="A8" zoomScale="85" zoomScaleNormal="85" workbookViewId="0">
      <selection activeCell="H13" sqref="H13"/>
    </sheetView>
  </sheetViews>
  <sheetFormatPr baseColWidth="10" defaultRowHeight="14.6" x14ac:dyDescent="0.4"/>
  <cols>
    <col min="1" max="1" width="4.23046875" style="6" customWidth="1"/>
    <col min="2" max="2" width="3.921875" style="10" bestFit="1" customWidth="1"/>
    <col min="3" max="3" width="0" style="10" hidden="1" customWidth="1"/>
    <col min="4" max="4" width="16.07421875" style="14" bestFit="1" customWidth="1"/>
    <col min="5" max="5" width="49.15234375" style="10" bestFit="1" customWidth="1"/>
    <col min="6" max="6" width="11.84375" style="10" bestFit="1" customWidth="1"/>
    <col min="7" max="7" width="10.15234375" style="11" bestFit="1" customWidth="1"/>
    <col min="8" max="8" width="6.61328125" style="10" bestFit="1" customWidth="1"/>
    <col min="9" max="9" width="16.07421875" style="11" bestFit="1" customWidth="1"/>
    <col min="10" max="10" width="7.3828125" style="5" bestFit="1" customWidth="1"/>
    <col min="11" max="30" width="11.07421875" style="4"/>
  </cols>
  <sheetData>
    <row r="1" spans="1:30" s="103" customFormat="1" ht="9" customHeight="1" x14ac:dyDescent="0.4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0" s="103" customFormat="1" ht="39.9" customHeight="1" x14ac:dyDescent="0.4">
      <c r="B2" s="105"/>
      <c r="D2" s="355"/>
      <c r="E2" s="355"/>
    </row>
    <row r="3" spans="1:30" s="102" customFormat="1" ht="37.299999999999997" customHeight="1" thickBot="1" x14ac:dyDescent="0.45">
      <c r="A3" s="100"/>
      <c r="B3" s="100"/>
      <c r="C3" s="10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1:30" ht="20.25" customHeight="1" x14ac:dyDescent="0.4">
      <c r="A4" s="3"/>
      <c r="B4" s="356" t="s">
        <v>93</v>
      </c>
      <c r="C4" s="357"/>
      <c r="D4" s="357"/>
      <c r="E4" s="357"/>
      <c r="F4" s="357"/>
      <c r="G4" s="357"/>
      <c r="H4" s="357"/>
      <c r="I4" s="358"/>
      <c r="J4" s="2"/>
    </row>
    <row r="5" spans="1:30" ht="20.25" customHeight="1" thickBot="1" x14ac:dyDescent="0.45">
      <c r="B5" s="359"/>
      <c r="C5" s="360"/>
      <c r="D5" s="360"/>
      <c r="E5" s="360"/>
      <c r="F5" s="360"/>
      <c r="G5" s="360"/>
      <c r="H5" s="360"/>
      <c r="I5" s="361"/>
      <c r="J5" s="267"/>
      <c r="K5"/>
    </row>
    <row r="6" spans="1:30" s="5" customFormat="1" ht="20.8" customHeight="1" thickBot="1" x14ac:dyDescent="0.45">
      <c r="A6" s="6"/>
      <c r="B6" s="20"/>
      <c r="C6" s="20"/>
      <c r="D6" s="20"/>
      <c r="E6" s="20"/>
      <c r="F6" s="20"/>
      <c r="G6" s="20"/>
      <c r="H6" s="20"/>
      <c r="I6" s="2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5" customFormat="1" ht="41.7" customHeight="1" thickBot="1" x14ac:dyDescent="0.45">
      <c r="A7" s="6"/>
      <c r="B7" s="323" t="s">
        <v>580</v>
      </c>
      <c r="C7" s="324"/>
      <c r="D7" s="324"/>
      <c r="E7" s="324"/>
      <c r="F7" s="324"/>
      <c r="G7" s="324"/>
      <c r="H7" s="324"/>
      <c r="I7" s="325"/>
      <c r="K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5" customFormat="1" ht="20.8" customHeight="1" thickBot="1" x14ac:dyDescent="0.45">
      <c r="A8" s="6"/>
      <c r="B8" s="20"/>
      <c r="C8" s="20"/>
      <c r="D8" s="20"/>
      <c r="E8" s="20"/>
      <c r="F8" s="20"/>
      <c r="G8" s="20"/>
      <c r="H8" s="20"/>
      <c r="I8" s="2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3" customFormat="1" ht="23.05" customHeight="1" thickBot="1" x14ac:dyDescent="0.55000000000000004">
      <c r="A9" s="7"/>
      <c r="B9" s="342" t="s">
        <v>2</v>
      </c>
      <c r="C9" s="343"/>
      <c r="D9" s="344"/>
      <c r="E9" s="69" t="s">
        <v>1</v>
      </c>
      <c r="F9" s="69" t="s">
        <v>5</v>
      </c>
      <c r="G9" s="70" t="s">
        <v>0</v>
      </c>
      <c r="H9" s="69" t="s">
        <v>6</v>
      </c>
      <c r="I9" s="71" t="s">
        <v>7</v>
      </c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5" customFormat="1" ht="30" customHeight="1" x14ac:dyDescent="0.4">
      <c r="A10" s="6"/>
      <c r="B10" s="88">
        <v>1</v>
      </c>
      <c r="C10" s="89"/>
      <c r="D10" s="362" t="s">
        <v>747</v>
      </c>
      <c r="E10" s="362"/>
      <c r="F10" s="319" t="s">
        <v>89</v>
      </c>
      <c r="G10" s="320" t="s">
        <v>748</v>
      </c>
      <c r="H10" s="321">
        <v>0.25</v>
      </c>
      <c r="I10" s="322">
        <v>-0.25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5" customFormat="1" ht="30" customHeight="1" x14ac:dyDescent="0.4">
      <c r="A11" s="6"/>
      <c r="B11" s="118">
        <v>2</v>
      </c>
      <c r="C11" s="119"/>
      <c r="D11" s="363" t="s">
        <v>747</v>
      </c>
      <c r="E11" s="363"/>
      <c r="F11" s="122" t="s">
        <v>88</v>
      </c>
      <c r="G11" s="130">
        <v>1.66</v>
      </c>
      <c r="H11" s="124">
        <v>2</v>
      </c>
      <c r="I11" s="131">
        <f>(H11*G11)-H11</f>
        <v>1.3199999999999998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5" customFormat="1" ht="30" customHeight="1" x14ac:dyDescent="0.4">
      <c r="A12" s="6"/>
      <c r="B12" s="118">
        <v>2</v>
      </c>
      <c r="C12" s="119"/>
      <c r="D12" s="363" t="s">
        <v>790</v>
      </c>
      <c r="E12" s="363"/>
      <c r="F12" s="122" t="s">
        <v>88</v>
      </c>
      <c r="G12" s="130">
        <v>2.02</v>
      </c>
      <c r="H12" s="124">
        <v>1</v>
      </c>
      <c r="I12" s="131">
        <f>(H12*G12)-H12</f>
        <v>1.02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" customFormat="1" ht="30" customHeight="1" x14ac:dyDescent="0.4">
      <c r="A13" s="6"/>
      <c r="B13" s="49"/>
      <c r="C13" s="48"/>
      <c r="D13" s="254"/>
      <c r="E13" s="255"/>
      <c r="F13" s="260"/>
      <c r="G13" s="257"/>
      <c r="H13" s="258"/>
      <c r="I13" s="25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5" customFormat="1" ht="30" customHeight="1" x14ac:dyDescent="0.4">
      <c r="A14" s="6"/>
      <c r="B14" s="49"/>
      <c r="C14" s="48"/>
      <c r="D14" s="254"/>
      <c r="E14" s="255"/>
      <c r="F14" s="260"/>
      <c r="G14" s="257"/>
      <c r="H14" s="258"/>
      <c r="I14" s="25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5" customFormat="1" ht="30" customHeight="1" x14ac:dyDescent="0.4">
      <c r="A15" s="6"/>
      <c r="B15" s="49"/>
      <c r="C15" s="48"/>
      <c r="D15" s="254"/>
      <c r="E15" s="255"/>
      <c r="F15" s="260"/>
      <c r="G15" s="257"/>
      <c r="H15" s="258"/>
      <c r="I15" s="25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5" customFormat="1" ht="30" customHeight="1" x14ac:dyDescent="0.4">
      <c r="A16" s="6"/>
      <c r="B16" s="49"/>
      <c r="C16" s="48"/>
      <c r="D16" s="254"/>
      <c r="E16" s="255"/>
      <c r="F16" s="260"/>
      <c r="G16" s="257"/>
      <c r="H16" s="258"/>
      <c r="I16" s="25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5" customFormat="1" ht="30" customHeight="1" x14ac:dyDescent="0.4">
      <c r="A17" s="6"/>
      <c r="B17" s="49"/>
      <c r="C17" s="48"/>
      <c r="D17" s="254"/>
      <c r="E17" s="255"/>
      <c r="F17" s="256"/>
      <c r="G17" s="257"/>
      <c r="H17" s="258"/>
      <c r="I17" s="25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30" customHeight="1" x14ac:dyDescent="0.4">
      <c r="A18" s="6"/>
      <c r="B18" s="49"/>
      <c r="C18" s="48"/>
      <c r="D18" s="254"/>
      <c r="E18" s="255"/>
      <c r="F18" s="256"/>
      <c r="G18" s="257"/>
      <c r="H18" s="258"/>
      <c r="I18" s="25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30" customHeight="1" x14ac:dyDescent="0.4">
      <c r="A19" s="6"/>
      <c r="B19" s="49"/>
      <c r="C19" s="48"/>
      <c r="D19" s="254"/>
      <c r="E19" s="255"/>
      <c r="F19" s="260"/>
      <c r="G19" s="257"/>
      <c r="H19" s="258"/>
      <c r="I19" s="25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30" customHeight="1" x14ac:dyDescent="0.4">
      <c r="A20" s="6"/>
      <c r="B20" s="49"/>
      <c r="C20" s="48"/>
      <c r="D20" s="254"/>
      <c r="E20" s="255"/>
      <c r="F20" s="256"/>
      <c r="G20" s="257"/>
      <c r="H20" s="258"/>
      <c r="I20" s="25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5" customFormat="1" ht="30" customHeight="1" x14ac:dyDescent="0.4">
      <c r="A21" s="6"/>
      <c r="B21" s="49"/>
      <c r="C21" s="48"/>
      <c r="D21" s="254"/>
      <c r="E21" s="255"/>
      <c r="F21" s="260"/>
      <c r="G21" s="257"/>
      <c r="H21" s="258"/>
      <c r="I21" s="25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5" customFormat="1" ht="30" customHeight="1" x14ac:dyDescent="0.4">
      <c r="A22" s="6"/>
      <c r="B22" s="49"/>
      <c r="C22" s="48"/>
      <c r="D22" s="254"/>
      <c r="E22" s="255"/>
      <c r="F22" s="260"/>
      <c r="G22" s="257"/>
      <c r="H22" s="258"/>
      <c r="I22" s="25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5" customFormat="1" ht="30" customHeight="1" thickBot="1" x14ac:dyDescent="0.45">
      <c r="A23" s="6"/>
      <c r="B23" s="51"/>
      <c r="C23" s="52"/>
      <c r="D23" s="261"/>
      <c r="E23" s="262"/>
      <c r="F23" s="263"/>
      <c r="G23" s="264"/>
      <c r="H23" s="265"/>
      <c r="I23" s="26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37" customFormat="1" ht="25" customHeight="1" x14ac:dyDescent="0.3">
      <c r="A24" s="36"/>
      <c r="B24" s="42"/>
      <c r="C24" s="42"/>
      <c r="D24" s="42"/>
      <c r="E24" s="42"/>
      <c r="F24" s="68">
        <f>SUM(H10:H23)</f>
        <v>3.25</v>
      </c>
      <c r="G24" s="345" t="s">
        <v>111</v>
      </c>
      <c r="H24" s="346"/>
      <c r="I24" s="126">
        <f>SUM(I10:I23)</f>
        <v>2.09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s="40" customFormat="1" ht="25" customHeight="1" thickBot="1" x14ac:dyDescent="0.45">
      <c r="A25" s="38"/>
      <c r="B25" s="39"/>
      <c r="C25" s="39"/>
      <c r="D25" s="12"/>
      <c r="E25" s="5"/>
      <c r="F25" s="107"/>
      <c r="G25" s="347" t="s">
        <v>3</v>
      </c>
      <c r="H25" s="348"/>
      <c r="I25" s="127">
        <f>SUM(I10:I23)/SUM(H10:H23)</f>
        <v>0.64307692307692299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0" s="5" customFormat="1" ht="20.8" customHeight="1" thickBot="1" x14ac:dyDescent="0.45">
      <c r="A26" s="6"/>
      <c r="B26" s="20"/>
      <c r="C26" s="20"/>
      <c r="D26" s="20"/>
      <c r="E26" s="20"/>
      <c r="F26" s="20"/>
      <c r="G26" s="20"/>
      <c r="H26" s="20"/>
      <c r="I26" s="2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5" customFormat="1" ht="41.7" customHeight="1" thickBot="1" x14ac:dyDescent="0.45">
      <c r="A27" s="6"/>
      <c r="B27" s="323" t="s">
        <v>581</v>
      </c>
      <c r="C27" s="324"/>
      <c r="D27" s="324"/>
      <c r="E27" s="324"/>
      <c r="F27" s="324"/>
      <c r="G27" s="324"/>
      <c r="H27" s="324"/>
      <c r="I27" s="325"/>
      <c r="K2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5" customFormat="1" ht="20.8" customHeight="1" thickBot="1" x14ac:dyDescent="0.45">
      <c r="A28" s="6"/>
      <c r="B28" s="20"/>
      <c r="C28" s="20"/>
      <c r="D28" s="20"/>
      <c r="E28" s="20"/>
      <c r="F28" s="20"/>
      <c r="G28" s="20"/>
      <c r="H28" s="20"/>
      <c r="I28" s="2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23" customFormat="1" ht="23.05" customHeight="1" thickBot="1" x14ac:dyDescent="0.55000000000000004">
      <c r="A29" s="7"/>
      <c r="B29" s="342" t="s">
        <v>2</v>
      </c>
      <c r="C29" s="343"/>
      <c r="D29" s="344"/>
      <c r="E29" s="69" t="s">
        <v>1</v>
      </c>
      <c r="F29" s="69" t="s">
        <v>5</v>
      </c>
      <c r="G29" s="70" t="s">
        <v>0</v>
      </c>
      <c r="H29" s="69" t="s">
        <v>6</v>
      </c>
      <c r="I29" s="71" t="s">
        <v>7</v>
      </c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1:30" s="5" customFormat="1" ht="30" customHeight="1" x14ac:dyDescent="0.4">
      <c r="A30" s="6"/>
      <c r="B30" s="72">
        <v>1</v>
      </c>
      <c r="C30" s="73"/>
      <c r="D30" s="353" t="s">
        <v>749</v>
      </c>
      <c r="E30" s="353"/>
      <c r="F30" s="78" t="s">
        <v>89</v>
      </c>
      <c r="G30" s="79">
        <v>4</v>
      </c>
      <c r="H30" s="80">
        <v>0.5</v>
      </c>
      <c r="I30" s="81">
        <v>-0.5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5" customFormat="1" ht="30" customHeight="1" thickBot="1" x14ac:dyDescent="0.45">
      <c r="A31" s="6"/>
      <c r="B31" s="29">
        <v>2</v>
      </c>
      <c r="C31" s="26"/>
      <c r="D31" s="354" t="s">
        <v>759</v>
      </c>
      <c r="E31" s="354"/>
      <c r="F31" s="15" t="s">
        <v>89</v>
      </c>
      <c r="G31" s="32">
        <v>3.03</v>
      </c>
      <c r="H31" s="27">
        <v>1</v>
      </c>
      <c r="I31" s="45">
        <v>-1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37" customFormat="1" ht="25" customHeight="1" x14ac:dyDescent="0.3">
      <c r="A32" s="36"/>
      <c r="B32" s="42"/>
      <c r="C32" s="42"/>
      <c r="D32" s="42"/>
      <c r="E32" s="42"/>
      <c r="F32" s="68">
        <f>SUM(H30:H31)</f>
        <v>1.5</v>
      </c>
      <c r="G32" s="351" t="s">
        <v>111</v>
      </c>
      <c r="H32" s="352"/>
      <c r="I32" s="108">
        <f>SUM(I30:I31)</f>
        <v>-1.5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s="40" customFormat="1" ht="25" customHeight="1" thickBot="1" x14ac:dyDescent="0.45">
      <c r="A33" s="38"/>
      <c r="B33" s="39"/>
      <c r="C33" s="39"/>
      <c r="D33" s="12"/>
      <c r="E33" s="5"/>
      <c r="F33" s="107"/>
      <c r="G33" s="349" t="s">
        <v>3</v>
      </c>
      <c r="H33" s="350"/>
      <c r="I33" s="109">
        <f>SUM(I30:I31)/SUM(H30:H31)</f>
        <v>-1</v>
      </c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1:30" s="5" customFormat="1" ht="20.8" customHeight="1" thickBot="1" x14ac:dyDescent="0.45">
      <c r="A34" s="6"/>
      <c r="B34" s="20"/>
      <c r="C34" s="20"/>
      <c r="D34" s="20"/>
      <c r="E34" s="20"/>
      <c r="F34" s="20"/>
      <c r="G34" s="20"/>
      <c r="H34" s="20"/>
      <c r="I34" s="2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5" customFormat="1" ht="41.6" customHeight="1" thickBot="1" x14ac:dyDescent="0.45">
      <c r="A35" s="6"/>
      <c r="B35" s="323" t="s">
        <v>81</v>
      </c>
      <c r="C35" s="324"/>
      <c r="D35" s="324"/>
      <c r="E35" s="324"/>
      <c r="F35" s="324"/>
      <c r="G35" s="324"/>
      <c r="H35" s="324"/>
      <c r="I35" s="325"/>
      <c r="K3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5" customFormat="1" ht="20.8" customHeight="1" thickBot="1" x14ac:dyDescent="0.45">
      <c r="A36" s="6"/>
      <c r="B36" s="20"/>
      <c r="C36" s="20"/>
      <c r="D36" s="20"/>
      <c r="E36" s="20"/>
      <c r="F36" s="20"/>
      <c r="G36" s="20"/>
      <c r="H36" s="20"/>
      <c r="I36" s="2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23" customFormat="1" ht="23.05" customHeight="1" thickBot="1" x14ac:dyDescent="0.55000000000000004">
      <c r="A37" s="7"/>
      <c r="B37" s="342" t="s">
        <v>2</v>
      </c>
      <c r="C37" s="343"/>
      <c r="D37" s="344"/>
      <c r="E37" s="69" t="s">
        <v>1</v>
      </c>
      <c r="F37" s="69" t="s">
        <v>5</v>
      </c>
      <c r="G37" s="70" t="s">
        <v>0</v>
      </c>
      <c r="H37" s="69" t="s">
        <v>6</v>
      </c>
      <c r="I37" s="71" t="s">
        <v>7</v>
      </c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s="5" customFormat="1" ht="30" customHeight="1" thickBot="1" x14ac:dyDescent="0.45">
      <c r="A38" s="6"/>
      <c r="B38" s="192">
        <v>1</v>
      </c>
      <c r="C38" s="193"/>
      <c r="D38" s="340" t="s">
        <v>582</v>
      </c>
      <c r="E38" s="341"/>
      <c r="F38" s="196" t="s">
        <v>88</v>
      </c>
      <c r="G38" s="197">
        <v>2.75</v>
      </c>
      <c r="H38" s="198">
        <v>3</v>
      </c>
      <c r="I38" s="199">
        <f t="shared" ref="I38" si="0">(G38*H38)-H38</f>
        <v>5.25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37" customFormat="1" ht="25" customHeight="1" x14ac:dyDescent="0.3">
      <c r="A39" s="36"/>
      <c r="B39" s="42"/>
      <c r="C39" s="42"/>
      <c r="D39" s="42"/>
      <c r="E39" s="42"/>
      <c r="F39" s="68">
        <f>SUM(H38:H38)</f>
        <v>3</v>
      </c>
      <c r="G39" s="345" t="s">
        <v>111</v>
      </c>
      <c r="H39" s="346"/>
      <c r="I39" s="126">
        <f>SUM(I38:I38)</f>
        <v>5.25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s="40" customFormat="1" ht="25" customHeight="1" thickBot="1" x14ac:dyDescent="0.45">
      <c r="A40" s="38"/>
      <c r="B40" s="39"/>
      <c r="C40" s="39"/>
      <c r="D40" s="12"/>
      <c r="E40" s="5"/>
      <c r="F40" s="107"/>
      <c r="G40" s="347" t="s">
        <v>3</v>
      </c>
      <c r="H40" s="348"/>
      <c r="I40" s="127">
        <f>SUM(I38:I38)/SUM(H38:H38)</f>
        <v>1.75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s="5" customFormat="1" x14ac:dyDescent="0.4">
      <c r="A41" s="6"/>
      <c r="B41" s="8"/>
      <c r="C41" s="8"/>
      <c r="D41" s="12"/>
      <c r="E41" s="8"/>
      <c r="F41" s="8"/>
      <c r="G41" s="9"/>
      <c r="H41" s="8"/>
      <c r="I41" s="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5" customFormat="1" x14ac:dyDescent="0.4">
      <c r="A42" s="6"/>
      <c r="B42" s="8"/>
      <c r="C42" s="8"/>
      <c r="D42" s="12"/>
      <c r="E42" s="8"/>
      <c r="F42" s="8"/>
      <c r="G42" s="9"/>
      <c r="H42" s="8"/>
      <c r="I42" s="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5" customFormat="1" x14ac:dyDescent="0.4">
      <c r="A43" s="6"/>
      <c r="B43" s="8"/>
      <c r="C43" s="8"/>
      <c r="D43" s="12"/>
      <c r="E43" s="8"/>
      <c r="F43" s="8"/>
      <c r="G43" s="9"/>
      <c r="H43" s="8"/>
      <c r="I43" s="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5" customFormat="1" x14ac:dyDescent="0.4">
      <c r="A44" s="6"/>
      <c r="B44" s="8"/>
      <c r="C44" s="8"/>
      <c r="D44" s="12"/>
      <c r="E44" s="8"/>
      <c r="F44" s="8"/>
      <c r="G44" s="9"/>
      <c r="H44" s="8"/>
      <c r="I44" s="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5" customFormat="1" x14ac:dyDescent="0.4">
      <c r="A45" s="6"/>
      <c r="B45" s="8"/>
      <c r="C45" s="8"/>
      <c r="D45" s="12"/>
      <c r="E45" s="8"/>
      <c r="F45" s="8"/>
      <c r="G45" s="9"/>
      <c r="H45" s="8"/>
      <c r="I45" s="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5" customFormat="1" x14ac:dyDescent="0.4">
      <c r="A46" s="6"/>
      <c r="B46" s="8"/>
      <c r="C46" s="8"/>
      <c r="D46" s="12"/>
      <c r="E46" s="8"/>
      <c r="F46" s="8"/>
      <c r="G46" s="9"/>
      <c r="H46" s="8"/>
      <c r="I46" s="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5" customFormat="1" x14ac:dyDescent="0.4">
      <c r="A47" s="6"/>
      <c r="B47" s="8"/>
      <c r="C47" s="8"/>
      <c r="D47" s="12"/>
      <c r="E47" s="8"/>
      <c r="F47" s="8"/>
      <c r="G47" s="9"/>
      <c r="H47" s="8"/>
      <c r="I47" s="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5" customFormat="1" x14ac:dyDescent="0.4">
      <c r="A48" s="6"/>
      <c r="B48" s="8"/>
      <c r="C48" s="8"/>
      <c r="D48" s="12"/>
      <c r="E48" s="8"/>
      <c r="F48" s="8"/>
      <c r="G48" s="9"/>
      <c r="H48" s="8"/>
      <c r="I48" s="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5" customFormat="1" x14ac:dyDescent="0.4">
      <c r="A49" s="6"/>
      <c r="B49" s="8"/>
      <c r="C49" s="8"/>
      <c r="D49" s="12"/>
      <c r="E49" s="8"/>
      <c r="F49" s="8"/>
      <c r="G49" s="9"/>
      <c r="H49" s="8"/>
      <c r="I49" s="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5" customFormat="1" x14ac:dyDescent="0.4">
      <c r="A50" s="6"/>
      <c r="B50" s="8"/>
      <c r="C50" s="8"/>
      <c r="D50" s="12"/>
      <c r="E50" s="8"/>
      <c r="F50" s="8"/>
      <c r="G50" s="9"/>
      <c r="H50" s="8"/>
      <c r="I50" s="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5" customFormat="1" x14ac:dyDescent="0.4">
      <c r="A51" s="6"/>
      <c r="B51" s="8"/>
      <c r="C51" s="8"/>
      <c r="D51" s="12"/>
      <c r="E51" s="8"/>
      <c r="F51" s="8"/>
      <c r="G51" s="9"/>
      <c r="H51" s="8"/>
      <c r="I51" s="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5" customFormat="1" x14ac:dyDescent="0.4">
      <c r="A52" s="6"/>
      <c r="B52" s="8"/>
      <c r="C52" s="8"/>
      <c r="D52" s="12"/>
      <c r="E52" s="8"/>
      <c r="F52" s="8"/>
      <c r="G52" s="9"/>
      <c r="H52" s="8"/>
      <c r="I52" s="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s="5" customFormat="1" x14ac:dyDescent="0.4">
      <c r="A53" s="6"/>
      <c r="B53" s="8"/>
      <c r="C53" s="8"/>
      <c r="D53" s="12"/>
      <c r="E53" s="8"/>
      <c r="F53" s="8"/>
      <c r="G53" s="9"/>
      <c r="H53" s="8"/>
      <c r="I53" s="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5" customFormat="1" x14ac:dyDescent="0.4">
      <c r="A54" s="6"/>
      <c r="B54" s="8"/>
      <c r="C54" s="8"/>
      <c r="D54" s="12"/>
      <c r="E54" s="8"/>
      <c r="F54" s="8"/>
      <c r="G54" s="9"/>
      <c r="H54" s="8"/>
      <c r="I54" s="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5" customFormat="1" x14ac:dyDescent="0.4">
      <c r="A55" s="6"/>
      <c r="B55" s="8"/>
      <c r="C55" s="8"/>
      <c r="D55" s="12"/>
      <c r="E55" s="8"/>
      <c r="F55" s="8"/>
      <c r="G55" s="9"/>
      <c r="H55" s="8"/>
      <c r="I55" s="9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5" customFormat="1" x14ac:dyDescent="0.4">
      <c r="A56" s="6"/>
      <c r="B56" s="8"/>
      <c r="C56" s="8"/>
      <c r="D56" s="12"/>
      <c r="E56" s="8"/>
      <c r="F56" s="8"/>
      <c r="G56" s="9"/>
      <c r="H56" s="8"/>
      <c r="I56" s="9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5" customFormat="1" x14ac:dyDescent="0.4">
      <c r="A57" s="6"/>
      <c r="B57" s="8"/>
      <c r="C57" s="8"/>
      <c r="D57" s="12"/>
      <c r="E57" s="8"/>
      <c r="F57" s="8"/>
      <c r="G57" s="9"/>
      <c r="H57" s="8"/>
      <c r="I57" s="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5" customFormat="1" x14ac:dyDescent="0.4">
      <c r="A58" s="6"/>
      <c r="B58" s="8"/>
      <c r="C58" s="8"/>
      <c r="D58" s="12"/>
      <c r="E58" s="8"/>
      <c r="F58" s="8"/>
      <c r="G58" s="9"/>
      <c r="H58" s="8"/>
      <c r="I58" s="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5" customFormat="1" x14ac:dyDescent="0.4">
      <c r="A59" s="6"/>
      <c r="B59" s="8"/>
      <c r="C59" s="8"/>
      <c r="D59" s="12"/>
      <c r="E59" s="8"/>
      <c r="F59" s="8"/>
      <c r="G59" s="9"/>
      <c r="H59" s="8"/>
      <c r="I59" s="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5" customFormat="1" x14ac:dyDescent="0.4">
      <c r="A60" s="6"/>
      <c r="B60" s="8"/>
      <c r="C60" s="8"/>
      <c r="D60" s="12"/>
      <c r="E60" s="8"/>
      <c r="F60" s="8"/>
      <c r="G60" s="9"/>
      <c r="H60" s="8"/>
      <c r="I60" s="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5" customFormat="1" x14ac:dyDescent="0.4">
      <c r="A61" s="6"/>
      <c r="B61" s="8"/>
      <c r="C61" s="8"/>
      <c r="D61" s="12"/>
      <c r="E61" s="8"/>
      <c r="F61" s="8"/>
      <c r="G61" s="9"/>
      <c r="H61" s="8"/>
      <c r="I61" s="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5" customFormat="1" x14ac:dyDescent="0.4">
      <c r="A62" s="6"/>
      <c r="B62" s="8"/>
      <c r="C62" s="8"/>
      <c r="D62" s="12"/>
      <c r="E62" s="8"/>
      <c r="F62" s="8"/>
      <c r="G62" s="9"/>
      <c r="H62" s="8"/>
      <c r="I62" s="9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5" customFormat="1" x14ac:dyDescent="0.4">
      <c r="A63" s="6"/>
      <c r="B63" s="8"/>
      <c r="C63" s="8"/>
      <c r="D63" s="12"/>
      <c r="E63" s="8"/>
      <c r="F63" s="8"/>
      <c r="G63" s="9"/>
      <c r="H63" s="8"/>
      <c r="I63" s="9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5" customFormat="1" x14ac:dyDescent="0.4">
      <c r="A64" s="6"/>
      <c r="B64" s="8"/>
      <c r="C64" s="8"/>
      <c r="D64" s="12"/>
      <c r="E64" s="8"/>
      <c r="F64" s="8"/>
      <c r="G64" s="9"/>
      <c r="H64" s="8"/>
      <c r="I64" s="9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5" customFormat="1" x14ac:dyDescent="0.4">
      <c r="A65" s="6"/>
      <c r="B65" s="8"/>
      <c r="C65" s="8"/>
      <c r="D65" s="12"/>
      <c r="E65" s="8"/>
      <c r="F65" s="8"/>
      <c r="G65" s="9"/>
      <c r="H65" s="8"/>
      <c r="I65" s="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5" customFormat="1" x14ac:dyDescent="0.4">
      <c r="A66" s="6"/>
      <c r="B66" s="8"/>
      <c r="C66" s="8"/>
      <c r="D66" s="12"/>
      <c r="E66" s="8"/>
      <c r="F66" s="8"/>
      <c r="G66" s="9"/>
      <c r="H66" s="8"/>
      <c r="I66" s="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5" customFormat="1" x14ac:dyDescent="0.4">
      <c r="A67" s="6"/>
      <c r="B67" s="8"/>
      <c r="C67" s="8"/>
      <c r="D67" s="12"/>
      <c r="E67" s="8"/>
      <c r="F67" s="8"/>
      <c r="G67" s="9"/>
      <c r="H67" s="8"/>
      <c r="I67" s="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s="5" customFormat="1" x14ac:dyDescent="0.4">
      <c r="A68" s="6"/>
      <c r="B68" s="8"/>
      <c r="C68" s="8"/>
      <c r="D68" s="12"/>
      <c r="E68" s="8"/>
      <c r="F68" s="8"/>
      <c r="G68" s="9"/>
      <c r="H68" s="8"/>
      <c r="I68" s="9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5" customFormat="1" x14ac:dyDescent="0.4">
      <c r="A69" s="6"/>
      <c r="B69" s="8"/>
      <c r="C69" s="8"/>
      <c r="D69" s="12"/>
      <c r="E69" s="8"/>
      <c r="F69" s="8"/>
      <c r="G69" s="9"/>
      <c r="H69" s="8"/>
      <c r="I69" s="9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5" customFormat="1" x14ac:dyDescent="0.4">
      <c r="A70" s="6"/>
      <c r="B70" s="8"/>
      <c r="C70" s="8"/>
      <c r="D70" s="12"/>
      <c r="E70" s="8"/>
      <c r="F70" s="8"/>
      <c r="G70" s="9"/>
      <c r="H70" s="8"/>
      <c r="I70" s="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s="5" customFormat="1" x14ac:dyDescent="0.4">
      <c r="A71" s="6"/>
      <c r="B71" s="8"/>
      <c r="C71" s="8"/>
      <c r="D71" s="12"/>
      <c r="E71" s="8"/>
      <c r="F71" s="8"/>
      <c r="G71" s="9"/>
      <c r="H71" s="8"/>
      <c r="I71" s="9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5" customFormat="1" x14ac:dyDescent="0.4">
      <c r="A72" s="6"/>
      <c r="B72" s="8"/>
      <c r="C72" s="8"/>
      <c r="D72" s="12"/>
      <c r="E72" s="8"/>
      <c r="F72" s="8"/>
      <c r="G72" s="9"/>
      <c r="H72" s="8"/>
      <c r="I72" s="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5" customFormat="1" x14ac:dyDescent="0.4">
      <c r="A73" s="6"/>
      <c r="B73" s="8"/>
      <c r="C73" s="8"/>
      <c r="D73" s="12"/>
      <c r="E73" s="8"/>
      <c r="F73" s="8"/>
      <c r="G73" s="9"/>
      <c r="H73" s="8"/>
      <c r="I73" s="9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s="5" customFormat="1" x14ac:dyDescent="0.4">
      <c r="A74" s="6"/>
      <c r="B74" s="8"/>
      <c r="C74" s="8"/>
      <c r="D74" s="12"/>
      <c r="E74" s="8"/>
      <c r="F74" s="8"/>
      <c r="G74" s="9"/>
      <c r="H74" s="8"/>
      <c r="I74" s="9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5" customFormat="1" x14ac:dyDescent="0.4">
      <c r="A75" s="6"/>
      <c r="B75" s="8"/>
      <c r="C75" s="8"/>
      <c r="D75" s="12"/>
      <c r="E75" s="8"/>
      <c r="F75" s="8"/>
      <c r="G75" s="9"/>
      <c r="H75" s="8"/>
      <c r="I75" s="9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5" customFormat="1" x14ac:dyDescent="0.4">
      <c r="A76" s="6"/>
      <c r="B76" s="8"/>
      <c r="C76" s="8"/>
      <c r="D76" s="12"/>
      <c r="E76" s="8"/>
      <c r="F76" s="8"/>
      <c r="G76" s="9"/>
      <c r="H76" s="8"/>
      <c r="I76" s="9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s="5" customFormat="1" x14ac:dyDescent="0.4">
      <c r="A77" s="6"/>
      <c r="B77" s="8"/>
      <c r="C77" s="8"/>
      <c r="D77" s="12"/>
      <c r="E77" s="8"/>
      <c r="F77" s="8"/>
      <c r="G77" s="9"/>
      <c r="H77" s="8"/>
      <c r="I77" s="9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5" customFormat="1" x14ac:dyDescent="0.4">
      <c r="A78" s="6"/>
      <c r="B78" s="8"/>
      <c r="C78" s="8"/>
      <c r="D78" s="12"/>
      <c r="E78" s="8"/>
      <c r="F78" s="8"/>
      <c r="G78" s="9"/>
      <c r="H78" s="8"/>
      <c r="I78" s="9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5" customFormat="1" x14ac:dyDescent="0.4">
      <c r="A79" s="6"/>
      <c r="B79" s="8"/>
      <c r="C79" s="8"/>
      <c r="D79" s="12"/>
      <c r="E79" s="8"/>
      <c r="F79" s="8"/>
      <c r="G79" s="9"/>
      <c r="H79" s="8"/>
      <c r="I79" s="9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s="5" customFormat="1" x14ac:dyDescent="0.4">
      <c r="A80" s="6"/>
      <c r="B80" s="8"/>
      <c r="C80" s="8"/>
      <c r="D80" s="12"/>
      <c r="E80" s="8"/>
      <c r="F80" s="8"/>
      <c r="G80" s="9"/>
      <c r="H80" s="8"/>
      <c r="I80" s="9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5" customFormat="1" x14ac:dyDescent="0.4">
      <c r="A81" s="6"/>
      <c r="B81" s="8"/>
      <c r="C81" s="8"/>
      <c r="D81" s="12"/>
      <c r="E81" s="8"/>
      <c r="F81" s="8"/>
      <c r="G81" s="9"/>
      <c r="H81" s="8"/>
      <c r="I81" s="9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5" customFormat="1" x14ac:dyDescent="0.4">
      <c r="A82" s="6"/>
      <c r="B82" s="8"/>
      <c r="C82" s="8"/>
      <c r="D82" s="12"/>
      <c r="E82" s="8"/>
      <c r="F82" s="8"/>
      <c r="G82" s="9"/>
      <c r="H82" s="8"/>
      <c r="I82" s="9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s="5" customFormat="1" x14ac:dyDescent="0.4">
      <c r="A83" s="6"/>
      <c r="B83" s="8"/>
      <c r="C83" s="8"/>
      <c r="D83" s="12"/>
      <c r="E83" s="8"/>
      <c r="F83" s="8"/>
      <c r="G83" s="9"/>
      <c r="H83" s="8"/>
      <c r="I83" s="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5" customFormat="1" x14ac:dyDescent="0.4">
      <c r="A84" s="6"/>
      <c r="B84" s="8"/>
      <c r="C84" s="8"/>
      <c r="D84" s="12"/>
      <c r="E84" s="8"/>
      <c r="F84" s="8"/>
      <c r="G84" s="9"/>
      <c r="H84" s="8"/>
      <c r="I84" s="9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5" customFormat="1" x14ac:dyDescent="0.4">
      <c r="A85" s="6"/>
      <c r="B85" s="8"/>
      <c r="C85" s="8"/>
      <c r="D85" s="12"/>
      <c r="E85" s="8"/>
      <c r="F85" s="8"/>
      <c r="G85" s="9"/>
      <c r="H85" s="8"/>
      <c r="I85" s="9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s="5" customFormat="1" x14ac:dyDescent="0.4">
      <c r="A86" s="6"/>
      <c r="B86" s="8"/>
      <c r="C86" s="8"/>
      <c r="D86" s="12"/>
      <c r="E86" s="8"/>
      <c r="F86" s="8"/>
      <c r="G86" s="9"/>
      <c r="H86" s="8"/>
      <c r="I86" s="9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s="5" customFormat="1" x14ac:dyDescent="0.4">
      <c r="A87" s="6"/>
      <c r="B87" s="8"/>
      <c r="C87" s="8"/>
      <c r="D87" s="12"/>
      <c r="E87" s="8"/>
      <c r="F87" s="8"/>
      <c r="G87" s="9"/>
      <c r="H87" s="8"/>
      <c r="I87" s="9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s="5" customFormat="1" x14ac:dyDescent="0.4">
      <c r="A88" s="6"/>
      <c r="B88" s="8"/>
      <c r="C88" s="8"/>
      <c r="D88" s="12"/>
      <c r="E88" s="8"/>
      <c r="F88" s="8"/>
      <c r="G88" s="9"/>
      <c r="H88" s="8"/>
      <c r="I88" s="9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s="5" customFormat="1" x14ac:dyDescent="0.4">
      <c r="A89" s="6"/>
      <c r="B89" s="8"/>
      <c r="C89" s="8"/>
      <c r="D89" s="12"/>
      <c r="E89" s="8"/>
      <c r="F89" s="8"/>
      <c r="G89" s="9"/>
      <c r="H89" s="8"/>
      <c r="I89" s="9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s="5" customFormat="1" x14ac:dyDescent="0.4">
      <c r="A90" s="6"/>
      <c r="B90" s="8"/>
      <c r="C90" s="8"/>
      <c r="D90" s="12"/>
      <c r="E90" s="8"/>
      <c r="F90" s="8"/>
      <c r="G90" s="9"/>
      <c r="H90" s="8"/>
      <c r="I90" s="9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s="5" customFormat="1" x14ac:dyDescent="0.4">
      <c r="A91" s="6"/>
      <c r="B91" s="8"/>
      <c r="C91" s="8"/>
      <c r="D91" s="12"/>
      <c r="E91" s="8"/>
      <c r="F91" s="8"/>
      <c r="G91" s="9"/>
      <c r="H91" s="8"/>
      <c r="I91" s="9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s="5" customFormat="1" x14ac:dyDescent="0.4">
      <c r="A92" s="6"/>
      <c r="B92" s="8"/>
      <c r="C92" s="8"/>
      <c r="D92" s="12"/>
      <c r="E92" s="8"/>
      <c r="F92" s="8"/>
      <c r="G92" s="9"/>
      <c r="H92" s="8"/>
      <c r="I92" s="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s="5" customFormat="1" x14ac:dyDescent="0.4">
      <c r="A93" s="6"/>
      <c r="B93" s="8"/>
      <c r="C93" s="8"/>
      <c r="D93" s="12"/>
      <c r="E93" s="8"/>
      <c r="F93" s="8"/>
      <c r="G93" s="9"/>
      <c r="H93" s="8"/>
      <c r="I93" s="9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s="5" customFormat="1" x14ac:dyDescent="0.4">
      <c r="A94" s="6"/>
      <c r="B94" s="8"/>
      <c r="C94" s="8"/>
      <c r="D94" s="12"/>
      <c r="E94" s="8"/>
      <c r="F94" s="8"/>
      <c r="G94" s="9"/>
      <c r="H94" s="8"/>
      <c r="I94" s="9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s="5" customFormat="1" x14ac:dyDescent="0.4">
      <c r="A95" s="6"/>
      <c r="B95" s="8"/>
      <c r="C95" s="8"/>
      <c r="D95" s="12"/>
      <c r="E95" s="8"/>
      <c r="F95" s="8"/>
      <c r="G95" s="9"/>
      <c r="H95" s="8"/>
      <c r="I95" s="9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s="5" customFormat="1" x14ac:dyDescent="0.4">
      <c r="A96" s="6"/>
      <c r="B96" s="8"/>
      <c r="C96" s="8"/>
      <c r="D96" s="12"/>
      <c r="E96" s="8"/>
      <c r="F96" s="8"/>
      <c r="G96" s="9"/>
      <c r="H96" s="8"/>
      <c r="I96" s="9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s="5" customFormat="1" x14ac:dyDescent="0.4">
      <c r="A97" s="6"/>
      <c r="B97" s="8"/>
      <c r="C97" s="8"/>
      <c r="D97" s="12"/>
      <c r="E97" s="8"/>
      <c r="F97" s="8"/>
      <c r="G97" s="9"/>
      <c r="H97" s="8"/>
      <c r="I97" s="9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s="5" customFormat="1" x14ac:dyDescent="0.4">
      <c r="A98" s="6"/>
      <c r="B98" s="8"/>
      <c r="C98" s="8"/>
      <c r="D98" s="12"/>
      <c r="E98" s="8"/>
      <c r="F98" s="8"/>
      <c r="G98" s="9"/>
      <c r="H98" s="8"/>
      <c r="I98" s="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s="5" customFormat="1" x14ac:dyDescent="0.4">
      <c r="A99" s="6"/>
      <c r="B99" s="8"/>
      <c r="C99" s="8"/>
      <c r="D99" s="12"/>
      <c r="E99" s="8"/>
      <c r="F99" s="8"/>
      <c r="G99" s="9"/>
      <c r="H99" s="8"/>
      <c r="I99" s="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s="5" customFormat="1" x14ac:dyDescent="0.4">
      <c r="A100" s="6"/>
      <c r="B100" s="8"/>
      <c r="C100" s="8"/>
      <c r="D100" s="12"/>
      <c r="E100" s="8"/>
      <c r="F100" s="8"/>
      <c r="G100" s="9"/>
      <c r="H100" s="8"/>
      <c r="I100" s="9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s="5" customFormat="1" x14ac:dyDescent="0.4">
      <c r="A101" s="6"/>
      <c r="B101" s="8"/>
      <c r="C101" s="8"/>
      <c r="D101" s="12"/>
      <c r="E101" s="8"/>
      <c r="F101" s="8"/>
      <c r="G101" s="9"/>
      <c r="H101" s="8"/>
      <c r="I101" s="9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s="5" customFormat="1" x14ac:dyDescent="0.4">
      <c r="A102" s="6"/>
      <c r="B102" s="8"/>
      <c r="C102" s="8"/>
      <c r="D102" s="12"/>
      <c r="E102" s="8"/>
      <c r="F102" s="8"/>
      <c r="G102" s="9"/>
      <c r="H102" s="8"/>
      <c r="I102" s="9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s="5" customFormat="1" x14ac:dyDescent="0.4">
      <c r="A103" s="6"/>
      <c r="B103" s="8"/>
      <c r="C103" s="8"/>
      <c r="D103" s="12"/>
      <c r="E103" s="8"/>
      <c r="F103" s="8"/>
      <c r="G103" s="9"/>
      <c r="H103" s="8"/>
      <c r="I103" s="9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s="5" customFormat="1" x14ac:dyDescent="0.4">
      <c r="A104" s="6"/>
      <c r="B104" s="8"/>
      <c r="C104" s="8"/>
      <c r="D104" s="12"/>
      <c r="E104" s="8"/>
      <c r="F104" s="8"/>
      <c r="G104" s="9"/>
      <c r="H104" s="8"/>
      <c r="I104" s="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s="5" customFormat="1" x14ac:dyDescent="0.4">
      <c r="A105" s="6"/>
      <c r="B105" s="8"/>
      <c r="C105" s="8"/>
      <c r="D105" s="12"/>
      <c r="E105" s="8"/>
      <c r="F105" s="8"/>
      <c r="G105" s="9"/>
      <c r="H105" s="8"/>
      <c r="I105" s="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s="5" customFormat="1" x14ac:dyDescent="0.4">
      <c r="A106" s="6"/>
      <c r="B106" s="8"/>
      <c r="C106" s="8"/>
      <c r="D106" s="12"/>
      <c r="E106" s="8"/>
      <c r="F106" s="8"/>
      <c r="G106" s="9"/>
      <c r="H106" s="8"/>
      <c r="I106" s="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s="5" customFormat="1" x14ac:dyDescent="0.4">
      <c r="A107" s="6"/>
      <c r="B107" s="8"/>
      <c r="C107" s="8"/>
      <c r="D107" s="12"/>
      <c r="E107" s="8"/>
      <c r="F107" s="8"/>
      <c r="G107" s="9"/>
      <c r="H107" s="8"/>
      <c r="I107" s="9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s="5" customFormat="1" x14ac:dyDescent="0.4">
      <c r="A108" s="6"/>
      <c r="B108" s="8"/>
      <c r="C108" s="8"/>
      <c r="D108" s="12"/>
      <c r="E108" s="8"/>
      <c r="F108" s="8"/>
      <c r="G108" s="9"/>
      <c r="H108" s="8"/>
      <c r="I108" s="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s="5" customFormat="1" x14ac:dyDescent="0.4">
      <c r="A109" s="6"/>
      <c r="B109" s="8"/>
      <c r="C109" s="8"/>
      <c r="D109" s="12"/>
      <c r="E109" s="8"/>
      <c r="F109" s="8"/>
      <c r="G109" s="9"/>
      <c r="H109" s="8"/>
      <c r="I109" s="9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s="5" customFormat="1" x14ac:dyDescent="0.4">
      <c r="A110" s="6"/>
      <c r="B110" s="8"/>
      <c r="C110" s="8"/>
      <c r="D110" s="12"/>
      <c r="E110" s="8"/>
      <c r="F110" s="8"/>
      <c r="G110" s="9"/>
      <c r="H110" s="8"/>
      <c r="I110" s="9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s="5" customFormat="1" x14ac:dyDescent="0.4">
      <c r="A111" s="6"/>
      <c r="B111" s="8"/>
      <c r="C111" s="8"/>
      <c r="D111" s="12"/>
      <c r="E111" s="8"/>
      <c r="F111" s="8"/>
      <c r="G111" s="9"/>
      <c r="H111" s="8"/>
      <c r="I111" s="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s="5" customFormat="1" x14ac:dyDescent="0.4">
      <c r="A112" s="6"/>
      <c r="B112" s="8"/>
      <c r="C112" s="8"/>
      <c r="D112" s="12"/>
      <c r="E112" s="8"/>
      <c r="F112" s="8"/>
      <c r="G112" s="9"/>
      <c r="H112" s="8"/>
      <c r="I112" s="9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s="5" customFormat="1" x14ac:dyDescent="0.4">
      <c r="A113" s="6"/>
      <c r="B113" s="8"/>
      <c r="C113" s="8"/>
      <c r="D113" s="12"/>
      <c r="E113" s="8"/>
      <c r="F113" s="8"/>
      <c r="G113" s="9"/>
      <c r="H113" s="8"/>
      <c r="I113" s="9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s="5" customFormat="1" x14ac:dyDescent="0.4">
      <c r="A114" s="6"/>
      <c r="B114" s="8"/>
      <c r="C114" s="8"/>
      <c r="D114" s="12"/>
      <c r="E114" s="8"/>
      <c r="F114" s="8"/>
      <c r="G114" s="9"/>
      <c r="H114" s="8"/>
      <c r="I114" s="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s="5" customFormat="1" x14ac:dyDescent="0.4">
      <c r="A115" s="6"/>
      <c r="B115" s="8"/>
      <c r="C115" s="8"/>
      <c r="D115" s="12"/>
      <c r="E115" s="8"/>
      <c r="F115" s="8"/>
      <c r="G115" s="9"/>
      <c r="H115" s="8"/>
      <c r="I115" s="9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s="5" customFormat="1" x14ac:dyDescent="0.4">
      <c r="A116" s="6"/>
      <c r="B116" s="8"/>
      <c r="C116" s="8"/>
      <c r="D116" s="12"/>
      <c r="E116" s="8"/>
      <c r="F116" s="8"/>
      <c r="G116" s="9"/>
      <c r="H116" s="8"/>
      <c r="I116" s="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s="5" customFormat="1" x14ac:dyDescent="0.4">
      <c r="A117" s="6"/>
      <c r="B117" s="8"/>
      <c r="C117" s="8"/>
      <c r="D117" s="12"/>
      <c r="E117" s="8"/>
      <c r="F117" s="8"/>
      <c r="G117" s="9"/>
      <c r="H117" s="8"/>
      <c r="I117" s="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s="5" customFormat="1" x14ac:dyDescent="0.4">
      <c r="A118" s="6"/>
      <c r="B118" s="8"/>
      <c r="C118" s="8"/>
      <c r="D118" s="12"/>
      <c r="E118" s="8"/>
      <c r="F118" s="8"/>
      <c r="G118" s="9"/>
      <c r="H118" s="8"/>
      <c r="I118" s="9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s="5" customFormat="1" x14ac:dyDescent="0.4">
      <c r="A119" s="6"/>
      <c r="B119" s="8"/>
      <c r="C119" s="8"/>
      <c r="D119" s="12"/>
      <c r="E119" s="8"/>
      <c r="F119" s="8"/>
      <c r="G119" s="9"/>
      <c r="H119" s="8"/>
      <c r="I119" s="9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s="5" customFormat="1" x14ac:dyDescent="0.4">
      <c r="A120" s="6"/>
      <c r="B120" s="8"/>
      <c r="C120" s="8"/>
      <c r="D120" s="12"/>
      <c r="E120" s="8"/>
      <c r="F120" s="8"/>
      <c r="G120" s="9"/>
      <c r="H120" s="8"/>
      <c r="I120" s="9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s="5" customFormat="1" x14ac:dyDescent="0.4">
      <c r="A121" s="6"/>
      <c r="B121" s="8"/>
      <c r="C121" s="8"/>
      <c r="D121" s="12"/>
      <c r="E121" s="8"/>
      <c r="F121" s="8"/>
      <c r="G121" s="9"/>
      <c r="H121" s="8"/>
      <c r="I121" s="9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s="5" customFormat="1" x14ac:dyDescent="0.4">
      <c r="A122" s="6"/>
      <c r="B122" s="8"/>
      <c r="C122" s="8"/>
      <c r="D122" s="12"/>
      <c r="E122" s="8"/>
      <c r="F122" s="8"/>
      <c r="G122" s="9"/>
      <c r="H122" s="8"/>
      <c r="I122" s="9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s="5" customFormat="1" x14ac:dyDescent="0.4">
      <c r="A123" s="6"/>
      <c r="B123" s="8"/>
      <c r="C123" s="8"/>
      <c r="D123" s="12"/>
      <c r="E123" s="8"/>
      <c r="F123" s="8"/>
      <c r="G123" s="9"/>
      <c r="H123" s="8"/>
      <c r="I123" s="9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s="5" customFormat="1" x14ac:dyDescent="0.4">
      <c r="A124" s="6"/>
      <c r="B124" s="8"/>
      <c r="C124" s="8"/>
      <c r="D124" s="12"/>
      <c r="E124" s="8"/>
      <c r="F124" s="8"/>
      <c r="G124" s="9"/>
      <c r="H124" s="8"/>
      <c r="I124" s="9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s="5" customFormat="1" x14ac:dyDescent="0.4">
      <c r="A125" s="6"/>
      <c r="B125" s="8"/>
      <c r="C125" s="8"/>
      <c r="D125" s="12"/>
      <c r="E125" s="8"/>
      <c r="F125" s="8"/>
      <c r="G125" s="9"/>
      <c r="H125" s="8"/>
      <c r="I125" s="9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s="5" customFormat="1" x14ac:dyDescent="0.4">
      <c r="A126" s="6"/>
      <c r="B126" s="8"/>
      <c r="C126" s="8"/>
      <c r="D126" s="12"/>
      <c r="E126" s="8"/>
      <c r="F126" s="8"/>
      <c r="G126" s="9"/>
      <c r="H126" s="8"/>
      <c r="I126" s="9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s="5" customFormat="1" x14ac:dyDescent="0.4">
      <c r="A127" s="6"/>
      <c r="B127" s="8"/>
      <c r="C127" s="8"/>
      <c r="D127" s="12"/>
      <c r="E127" s="8"/>
      <c r="F127" s="8"/>
      <c r="G127" s="9"/>
      <c r="H127" s="8"/>
      <c r="I127" s="9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s="5" customFormat="1" x14ac:dyDescent="0.4">
      <c r="A128" s="6"/>
      <c r="B128" s="8"/>
      <c r="C128" s="8"/>
      <c r="D128" s="12"/>
      <c r="E128" s="8"/>
      <c r="F128" s="8"/>
      <c r="G128" s="9"/>
      <c r="H128" s="8"/>
      <c r="I128" s="9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s="5" customFormat="1" x14ac:dyDescent="0.4">
      <c r="A129" s="6"/>
      <c r="B129" s="8"/>
      <c r="C129" s="8"/>
      <c r="D129" s="12"/>
      <c r="E129" s="8"/>
      <c r="F129" s="8"/>
      <c r="G129" s="9"/>
      <c r="H129" s="8"/>
      <c r="I129" s="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s="5" customFormat="1" x14ac:dyDescent="0.4">
      <c r="A130" s="6"/>
      <c r="B130" s="8"/>
      <c r="C130" s="8"/>
      <c r="D130" s="12"/>
      <c r="E130" s="8"/>
      <c r="F130" s="8"/>
      <c r="G130" s="9"/>
      <c r="H130" s="8"/>
      <c r="I130" s="9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s="5" customFormat="1" x14ac:dyDescent="0.4">
      <c r="A131" s="6"/>
      <c r="B131" s="8"/>
      <c r="C131" s="8"/>
      <c r="D131" s="12"/>
      <c r="E131" s="8"/>
      <c r="F131" s="8"/>
      <c r="G131" s="9"/>
      <c r="H131" s="8"/>
      <c r="I131" s="9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s="5" customFormat="1" x14ac:dyDescent="0.4">
      <c r="A132" s="6"/>
      <c r="B132" s="8"/>
      <c r="C132" s="8"/>
      <c r="D132" s="12"/>
      <c r="E132" s="8"/>
      <c r="F132" s="8"/>
      <c r="G132" s="9"/>
      <c r="H132" s="8"/>
      <c r="I132" s="9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s="5" customFormat="1" x14ac:dyDescent="0.4">
      <c r="A133" s="6"/>
      <c r="B133" s="8"/>
      <c r="C133" s="8"/>
      <c r="D133" s="12"/>
      <c r="E133" s="8"/>
      <c r="F133" s="8"/>
      <c r="G133" s="9"/>
      <c r="H133" s="8"/>
      <c r="I133" s="9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s="5" customFormat="1" x14ac:dyDescent="0.4">
      <c r="A134" s="6"/>
      <c r="B134" s="8"/>
      <c r="C134" s="8"/>
      <c r="D134" s="12"/>
      <c r="E134" s="8"/>
      <c r="F134" s="8"/>
      <c r="G134" s="9"/>
      <c r="H134" s="8"/>
      <c r="I134" s="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s="5" customFormat="1" x14ac:dyDescent="0.4">
      <c r="A135" s="6"/>
      <c r="B135" s="8"/>
      <c r="C135" s="8"/>
      <c r="D135" s="12"/>
      <c r="E135" s="8"/>
      <c r="F135" s="8"/>
      <c r="G135" s="9"/>
      <c r="H135" s="8"/>
      <c r="I135" s="9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s="5" customFormat="1" x14ac:dyDescent="0.4">
      <c r="A136" s="6"/>
      <c r="B136" s="8"/>
      <c r="C136" s="8"/>
      <c r="D136" s="12"/>
      <c r="E136" s="8"/>
      <c r="F136" s="8"/>
      <c r="G136" s="9"/>
      <c r="H136" s="8"/>
      <c r="I136" s="9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s="5" customFormat="1" x14ac:dyDescent="0.4">
      <c r="A137" s="6"/>
      <c r="B137" s="8"/>
      <c r="C137" s="8"/>
      <c r="D137" s="12"/>
      <c r="E137" s="8"/>
      <c r="F137" s="8"/>
      <c r="G137" s="9"/>
      <c r="H137" s="8"/>
      <c r="I137" s="9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s="5" customFormat="1" x14ac:dyDescent="0.4">
      <c r="A138" s="6"/>
      <c r="B138" s="8"/>
      <c r="C138" s="8"/>
      <c r="D138" s="12"/>
      <c r="E138" s="8"/>
      <c r="F138" s="8"/>
      <c r="G138" s="9"/>
      <c r="H138" s="8"/>
      <c r="I138" s="9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s="5" customFormat="1" x14ac:dyDescent="0.4">
      <c r="A139" s="6"/>
      <c r="B139" s="8"/>
      <c r="C139" s="8"/>
      <c r="D139" s="12"/>
      <c r="E139" s="8"/>
      <c r="F139" s="8"/>
      <c r="G139" s="9"/>
      <c r="H139" s="8"/>
      <c r="I139" s="9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s="5" customFormat="1" x14ac:dyDescent="0.4">
      <c r="A140" s="6"/>
      <c r="B140" s="8"/>
      <c r="C140" s="8"/>
      <c r="D140" s="12"/>
      <c r="E140" s="8"/>
      <c r="F140" s="8"/>
      <c r="G140" s="9"/>
      <c r="H140" s="8"/>
      <c r="I140" s="9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s="5" customFormat="1" x14ac:dyDescent="0.4">
      <c r="A141" s="6"/>
      <c r="B141" s="8"/>
      <c r="C141" s="8"/>
      <c r="D141" s="12"/>
      <c r="E141" s="8"/>
      <c r="F141" s="8"/>
      <c r="G141" s="9"/>
      <c r="H141" s="8"/>
      <c r="I141" s="9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s="5" customFormat="1" x14ac:dyDescent="0.4">
      <c r="A142" s="6"/>
      <c r="B142" s="8"/>
      <c r="C142" s="8"/>
      <c r="D142" s="12"/>
      <c r="E142" s="8"/>
      <c r="F142" s="8"/>
      <c r="G142" s="9"/>
      <c r="H142" s="8"/>
      <c r="I142" s="9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s="5" customFormat="1" x14ac:dyDescent="0.4">
      <c r="A143" s="6"/>
      <c r="B143" s="8"/>
      <c r="C143" s="8"/>
      <c r="D143" s="12"/>
      <c r="E143" s="8"/>
      <c r="F143" s="8"/>
      <c r="G143" s="9"/>
      <c r="H143" s="8"/>
      <c r="I143" s="9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s="5" customFormat="1" x14ac:dyDescent="0.4">
      <c r="A144" s="6"/>
      <c r="B144" s="8"/>
      <c r="C144" s="8"/>
      <c r="D144" s="12"/>
      <c r="E144" s="8"/>
      <c r="F144" s="8"/>
      <c r="G144" s="9"/>
      <c r="H144" s="8"/>
      <c r="I144" s="9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s="5" customFormat="1" x14ac:dyDescent="0.4">
      <c r="A145" s="6"/>
      <c r="B145" s="8"/>
      <c r="C145" s="8"/>
      <c r="D145" s="12"/>
      <c r="E145" s="8"/>
      <c r="F145" s="8"/>
      <c r="G145" s="9"/>
      <c r="H145" s="8"/>
      <c r="I145" s="9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5" customFormat="1" x14ac:dyDescent="0.4">
      <c r="A146" s="6"/>
      <c r="B146" s="8"/>
      <c r="C146" s="8"/>
      <c r="D146" s="12"/>
      <c r="E146" s="8"/>
      <c r="F146" s="8"/>
      <c r="G146" s="9"/>
      <c r="H146" s="8"/>
      <c r="I146" s="9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s="5" customFormat="1" x14ac:dyDescent="0.4">
      <c r="A147" s="6"/>
      <c r="B147" s="8"/>
      <c r="C147" s="8"/>
      <c r="D147" s="12"/>
      <c r="E147" s="8"/>
      <c r="F147" s="8"/>
      <c r="G147" s="9"/>
      <c r="H147" s="8"/>
      <c r="I147" s="9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s="5" customFormat="1" x14ac:dyDescent="0.4">
      <c r="A148" s="6"/>
      <c r="B148" s="8"/>
      <c r="C148" s="8"/>
      <c r="D148" s="12"/>
      <c r="E148" s="8"/>
      <c r="F148" s="8"/>
      <c r="G148" s="9"/>
      <c r="H148" s="8"/>
      <c r="I148" s="9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s="5" customFormat="1" x14ac:dyDescent="0.4">
      <c r="A149" s="6"/>
      <c r="B149" s="8"/>
      <c r="C149" s="8"/>
      <c r="D149" s="12"/>
      <c r="E149" s="8"/>
      <c r="F149" s="8"/>
      <c r="G149" s="9"/>
      <c r="H149" s="8"/>
      <c r="I149" s="9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s="5" customFormat="1" x14ac:dyDescent="0.4">
      <c r="A150" s="6"/>
      <c r="B150" s="8"/>
      <c r="C150" s="8"/>
      <c r="D150" s="12"/>
      <c r="E150" s="8"/>
      <c r="F150" s="8"/>
      <c r="G150" s="9"/>
      <c r="H150" s="8"/>
      <c r="I150" s="9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s="5" customFormat="1" x14ac:dyDescent="0.4">
      <c r="A151" s="6"/>
      <c r="B151" s="8"/>
      <c r="C151" s="8"/>
      <c r="D151" s="12"/>
      <c r="E151" s="8"/>
      <c r="F151" s="8"/>
      <c r="G151" s="9"/>
      <c r="H151" s="8"/>
      <c r="I151" s="9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s="5" customFormat="1" x14ac:dyDescent="0.4">
      <c r="A152" s="6"/>
      <c r="B152" s="8"/>
      <c r="C152" s="8"/>
      <c r="D152" s="12"/>
      <c r="E152" s="8"/>
      <c r="F152" s="8"/>
      <c r="G152" s="9"/>
      <c r="H152" s="8"/>
      <c r="I152" s="9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s="5" customFormat="1" x14ac:dyDescent="0.4">
      <c r="A153" s="6"/>
      <c r="B153" s="8"/>
      <c r="C153" s="8"/>
      <c r="D153" s="12"/>
      <c r="E153" s="8"/>
      <c r="F153" s="8"/>
      <c r="G153" s="9"/>
      <c r="H153" s="8"/>
      <c r="I153" s="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</sheetData>
  <mergeCells count="20">
    <mergeCell ref="G25:H25"/>
    <mergeCell ref="D2:E2"/>
    <mergeCell ref="B4:I5"/>
    <mergeCell ref="B7:I7"/>
    <mergeCell ref="B9:D9"/>
    <mergeCell ref="G24:H24"/>
    <mergeCell ref="D10:E10"/>
    <mergeCell ref="D11:E11"/>
    <mergeCell ref="D12:E12"/>
    <mergeCell ref="G33:H33"/>
    <mergeCell ref="B27:I27"/>
    <mergeCell ref="B29:D29"/>
    <mergeCell ref="G32:H32"/>
    <mergeCell ref="D30:E30"/>
    <mergeCell ref="D31:E31"/>
    <mergeCell ref="D38:E38"/>
    <mergeCell ref="B35:I35"/>
    <mergeCell ref="B37:D37"/>
    <mergeCell ref="G39:H39"/>
    <mergeCell ref="G40:H40"/>
  </mergeCells>
  <conditionalFormatting sqref="F4:F6">
    <cfRule type="containsText" dxfId="965" priority="125" operator="containsText" text="Fallada">
      <formula>NOT(ISERROR(SEARCH("Fallada",F4)))</formula>
    </cfRule>
    <cfRule type="containsText" dxfId="964" priority="124" operator="containsText" text="Acertada">
      <formula>NOT(ISERROR(SEARCH("Acertada",F4)))</formula>
    </cfRule>
    <cfRule type="containsText" dxfId="963" priority="126" operator="containsText" text="Ganada">
      <formula>NOT(ISERROR(SEARCH("Ganada",F4)))</formula>
    </cfRule>
  </conditionalFormatting>
  <conditionalFormatting sqref="F8:F23">
    <cfRule type="containsText" dxfId="962" priority="7" operator="containsText" text="Acertada">
      <formula>NOT(ISERROR(SEARCH("Acertada",F8)))</formula>
    </cfRule>
    <cfRule type="containsText" dxfId="961" priority="8" operator="containsText" text="Fallada">
      <formula>NOT(ISERROR(SEARCH("Fallada",F8)))</formula>
    </cfRule>
    <cfRule type="containsText" dxfId="960" priority="9" operator="containsText" text="Ganada">
      <formula>NOT(ISERROR(SEARCH("Ganada",F8)))</formula>
    </cfRule>
  </conditionalFormatting>
  <conditionalFormatting sqref="F11:F12">
    <cfRule type="containsText" dxfId="959" priority="1" operator="containsText" text="Acertada">
      <formula>NOT(ISERROR(SEARCH("Acertada",F11)))</formula>
    </cfRule>
    <cfRule type="containsText" dxfId="958" priority="2" operator="containsText" text="Fallada">
      <formula>NOT(ISERROR(SEARCH("Fallada",F11)))</formula>
    </cfRule>
    <cfRule type="containsText" dxfId="957" priority="3" operator="containsText" text="Ganada">
      <formula>NOT(ISERROR(SEARCH("Ganada",F11)))</formula>
    </cfRule>
    <cfRule type="containsText" dxfId="956" priority="4" operator="containsText" text="Acertada">
      <formula>NOT(ISERROR(SEARCH("Acertada",F11)))</formula>
    </cfRule>
    <cfRule type="containsText" dxfId="955" priority="5" operator="containsText" text="Fallada">
      <formula>NOT(ISERROR(SEARCH("Fallada",F11)))</formula>
    </cfRule>
    <cfRule type="containsText" dxfId="954" priority="6" operator="containsText" text="Ganada">
      <formula>NOT(ISERROR(SEARCH("Ganada",F11)))</formula>
    </cfRule>
  </conditionalFormatting>
  <conditionalFormatting sqref="F25:F26">
    <cfRule type="containsText" dxfId="953" priority="79" operator="containsText" text="Acertada">
      <formula>NOT(ISERROR(SEARCH("Acertada",F25)))</formula>
    </cfRule>
    <cfRule type="containsText" dxfId="952" priority="81" operator="containsText" text="Ganada">
      <formula>NOT(ISERROR(SEARCH("Ganada",F25)))</formula>
    </cfRule>
    <cfRule type="containsText" dxfId="951" priority="80" operator="containsText" text="Fallada">
      <formula>NOT(ISERROR(SEARCH("Fallada",F25)))</formula>
    </cfRule>
  </conditionalFormatting>
  <conditionalFormatting sqref="F28:F31">
    <cfRule type="containsText" dxfId="950" priority="13" operator="containsText" text="Acertada">
      <formula>NOT(ISERROR(SEARCH("Acertada",F28)))</formula>
    </cfRule>
    <cfRule type="containsText" dxfId="949" priority="14" operator="containsText" text="Fallada">
      <formula>NOT(ISERROR(SEARCH("Fallada",F28)))</formula>
    </cfRule>
    <cfRule type="containsText" dxfId="948" priority="15" operator="containsText" text="Ganada">
      <formula>NOT(ISERROR(SEARCH("Ganada",F28)))</formula>
    </cfRule>
  </conditionalFormatting>
  <conditionalFormatting sqref="F31">
    <cfRule type="containsText" dxfId="947" priority="10" operator="containsText" text="Acertada">
      <formula>NOT(ISERROR(SEARCH("Acertada",F31)))</formula>
    </cfRule>
    <cfRule type="containsText" dxfId="946" priority="11" operator="containsText" text="Fallada">
      <formula>NOT(ISERROR(SEARCH("Fallada",F31)))</formula>
    </cfRule>
    <cfRule type="containsText" dxfId="945" priority="12" operator="containsText" text="Ganada">
      <formula>NOT(ISERROR(SEARCH("Ganada",F31)))</formula>
    </cfRule>
  </conditionalFormatting>
  <conditionalFormatting sqref="F33:F34">
    <cfRule type="containsText" dxfId="944" priority="102" operator="containsText" text="Ganada">
      <formula>NOT(ISERROR(SEARCH("Ganada",F33)))</formula>
    </cfRule>
    <cfRule type="containsText" dxfId="943" priority="100" operator="containsText" text="Acertada">
      <formula>NOT(ISERROR(SEARCH("Acertada",F33)))</formula>
    </cfRule>
    <cfRule type="containsText" dxfId="942" priority="101" operator="containsText" text="Fallada">
      <formula>NOT(ISERROR(SEARCH("Fallada",F33)))</formula>
    </cfRule>
  </conditionalFormatting>
  <conditionalFormatting sqref="F34">
    <cfRule type="containsText" dxfId="941" priority="109" operator="containsText" text="Acertada">
      <formula>NOT(ISERROR(SEARCH("Acertada",F34)))</formula>
    </cfRule>
    <cfRule type="containsText" dxfId="940" priority="110" operator="containsText" text="Fallada">
      <formula>NOT(ISERROR(SEARCH("Fallada",F34)))</formula>
    </cfRule>
    <cfRule type="containsText" dxfId="939" priority="111" operator="containsText" text="Ganada">
      <formula>NOT(ISERROR(SEARCH("Ganada",F34)))</formula>
    </cfRule>
  </conditionalFormatting>
  <conditionalFormatting sqref="F36:F37">
    <cfRule type="containsText" dxfId="938" priority="103" operator="containsText" text="Acertada">
      <formula>NOT(ISERROR(SEARCH("Acertada",F36)))</formula>
    </cfRule>
    <cfRule type="containsText" dxfId="937" priority="104" operator="containsText" text="Fallada">
      <formula>NOT(ISERROR(SEARCH("Fallada",F36)))</formula>
    </cfRule>
    <cfRule type="containsText" dxfId="936" priority="105" operator="containsText" text="Ganada">
      <formula>NOT(ISERROR(SEARCH("Ganada",F36)))</formula>
    </cfRule>
  </conditionalFormatting>
  <conditionalFormatting sqref="F36:F38">
    <cfRule type="containsText" dxfId="935" priority="30" operator="containsText" text="Ganada">
      <formula>NOT(ISERROR(SEARCH("Ganada",F36)))</formula>
    </cfRule>
    <cfRule type="containsText" dxfId="934" priority="29" operator="containsText" text="Fallada">
      <formula>NOT(ISERROR(SEARCH("Fallada",F36)))</formula>
    </cfRule>
    <cfRule type="containsText" dxfId="933" priority="28" operator="containsText" text="Acertada">
      <formula>NOT(ISERROR(SEARCH("Acertada",F36)))</formula>
    </cfRule>
  </conditionalFormatting>
  <conditionalFormatting sqref="F39:F1048576">
    <cfRule type="containsText" dxfId="932" priority="115" operator="containsText" text="Acertada">
      <formula>NOT(ISERROR(SEARCH("Acertada",F39)))</formula>
    </cfRule>
    <cfRule type="containsText" dxfId="931" priority="116" operator="containsText" text="Fallada">
      <formula>NOT(ISERROR(SEARCH("Fallada",F39)))</formula>
    </cfRule>
    <cfRule type="containsText" dxfId="930" priority="117" operator="containsText" text="Ganada">
      <formula>NOT(ISERROR(SEARCH("Ganada",F39)))</formula>
    </cfRule>
  </conditionalFormatting>
  <conditionalFormatting sqref="F40">
    <cfRule type="containsText" dxfId="929" priority="106" operator="containsText" text="Acertada">
      <formula>NOT(ISERROR(SEARCH("Acertada",F40)))</formula>
    </cfRule>
    <cfRule type="containsText" dxfId="928" priority="108" operator="containsText" text="Ganada">
      <formula>NOT(ISERROR(SEARCH("Ganada",F40)))</formula>
    </cfRule>
    <cfRule type="containsText" dxfId="927" priority="107" operator="containsText" text="Fallada">
      <formula>NOT(ISERROR(SEARCH("Fallada",F40)))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RESUMEN</vt:lpstr>
      <vt:lpstr>F1</vt:lpstr>
      <vt:lpstr>F2</vt:lpstr>
      <vt:lpstr>MOTOGP</vt:lpstr>
      <vt:lpstr>MOTO2</vt:lpstr>
      <vt:lpstr>MOTO3</vt:lpstr>
      <vt:lpstr>INDYCAR</vt:lpstr>
      <vt:lpstr>WEC</vt:lpstr>
      <vt:lpstr>LARGO PLAZO</vt:lpstr>
      <vt:lpstr>NOVIEMBRE</vt:lpstr>
      <vt:lpstr>OCTUBRE</vt:lpstr>
      <vt:lpstr>SEPTIEMBRE</vt:lpstr>
      <vt:lpstr>AGOSTO</vt:lpstr>
      <vt:lpstr>JULIO</vt:lpstr>
      <vt:lpstr>JUNIO</vt:lpstr>
      <vt:lpstr>MAYO</vt:lpstr>
      <vt:lpstr>ABRIL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del Valle Cano</dc:creator>
  <cp:lastModifiedBy>Ignacio del Valle Cano</cp:lastModifiedBy>
  <dcterms:created xsi:type="dcterms:W3CDTF">2022-06-05T20:30:51Z</dcterms:created>
  <dcterms:modified xsi:type="dcterms:W3CDTF">2025-11-30T21:59:38Z</dcterms:modified>
</cp:coreProperties>
</file>